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8195" windowHeight="10815"/>
  </bookViews>
  <sheets>
    <sheet name="2021" sheetId="2" r:id="rId1"/>
    <sheet name="2020" sheetId="1" r:id="rId2"/>
  </sheets>
  <definedNames>
    <definedName name="_xlnm.Print_Titles" localSheetId="1">'2020'!$2:$2</definedName>
    <definedName name="_xlnm.Print_Titles" localSheetId="0">'2021'!$2:$2</definedName>
    <definedName name="_xlnm.Print_Area" localSheetId="1">'2020'!$A$1:$F$62</definedName>
    <definedName name="_xlnm.Print_Area" localSheetId="0">'2021'!$A$1:$F$60</definedName>
  </definedNames>
  <calcPr calcId="125725"/>
</workbook>
</file>

<file path=xl/calcChain.xml><?xml version="1.0" encoding="utf-8"?>
<calcChain xmlns="http://schemas.openxmlformats.org/spreadsheetml/2006/main">
  <c r="F51" i="2"/>
  <c r="E51"/>
  <c r="D51"/>
  <c r="D47"/>
  <c r="D48"/>
  <c r="D40" l="1"/>
  <c r="F5" l="1"/>
  <c r="E5"/>
  <c r="C5"/>
  <c r="D6"/>
  <c r="D5" s="1"/>
  <c r="D32" l="1"/>
  <c r="F4"/>
  <c r="E4"/>
  <c r="C4"/>
  <c r="D4" l="1"/>
  <c r="D6" i="1" l="1"/>
  <c r="D5" s="1"/>
  <c r="D4" s="1"/>
  <c r="D47"/>
  <c r="D46" s="1"/>
  <c r="D32"/>
  <c r="D56"/>
  <c r="F5"/>
  <c r="F4" s="1"/>
  <c r="E5"/>
  <c r="E4" s="1"/>
  <c r="C5"/>
  <c r="C4" l="1"/>
</calcChain>
</file>

<file path=xl/sharedStrings.xml><?xml version="1.0" encoding="utf-8"?>
<sst xmlns="http://schemas.openxmlformats.org/spreadsheetml/2006/main" count="226" uniqueCount="156">
  <si>
    <t>№ п/п</t>
  </si>
  <si>
    <t>Наименование мероприятий государственной программы</t>
  </si>
  <si>
    <t>Государственная программа Красноярского края «Защита от чрезвычайных ситуаций природного и техногенного характера и обеспечение безопасности населения»</t>
  </si>
  <si>
    <r>
      <t>ИТОГО
по государственной программе</t>
    </r>
    <r>
      <rPr>
        <sz val="14"/>
        <rFont val="Times New Roman"/>
        <family val="1"/>
        <charset val="204"/>
      </rPr>
      <t xml:space="preserve"> </t>
    </r>
  </si>
  <si>
    <t>1.</t>
  </si>
  <si>
    <r>
      <t>Подпрограмма 1 «Предупреждение, спасение, помощь населению края в чрезвычайных ситуациях»</t>
    </r>
    <r>
      <rPr>
        <sz val="14"/>
        <rFont val="Times New Roman"/>
        <family val="1"/>
        <charset val="204"/>
      </rPr>
      <t xml:space="preserve"> (</t>
    </r>
    <r>
      <rPr>
        <i/>
        <sz val="14"/>
        <rFont val="Times New Roman"/>
        <family val="1"/>
        <charset val="204"/>
      </rPr>
      <t>ГРБС - министерство строительства  Красноярского кра, агентство по гражданской обороне, чрезвычайным ситуациям и пожарной безопасности Красноярского края</t>
    </r>
    <r>
      <rPr>
        <sz val="14"/>
        <rFont val="Times New Roman"/>
        <family val="1"/>
        <charset val="204"/>
      </rPr>
      <t>)</t>
    </r>
  </si>
  <si>
    <t>1.1.</t>
  </si>
  <si>
    <t>Обеспечение деятельности (оказание услуг) подведомственных учреждений</t>
  </si>
  <si>
    <t>1.1.1.</t>
  </si>
  <si>
    <t>1.1.2.</t>
  </si>
  <si>
    <t>1.1.3.</t>
  </si>
  <si>
    <t>приобретение специальной формы одежды и обуви для спасателей структурных подразделений КГКУ "Спасатель"</t>
  </si>
  <si>
    <t>1.1.10</t>
  </si>
  <si>
    <t>1.2.</t>
  </si>
  <si>
    <t xml:space="preserve">Обеспечение деятельности (оказание услуг) подведомственных учреждений за счет средств от приносящей доход деятельности </t>
  </si>
  <si>
    <t>1.3</t>
  </si>
  <si>
    <t>1.4</t>
  </si>
  <si>
    <t>1.5</t>
  </si>
  <si>
    <t xml:space="preserve">Эксплуатационно-техническое обслуживание средств автоматизированной системы централизованного оповещения гражданской обороны </t>
  </si>
  <si>
    <t>1.6</t>
  </si>
  <si>
    <t>1.7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</si>
  <si>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</t>
  </si>
  <si>
    <t>1.8</t>
  </si>
  <si>
    <t xml:space="preserve">Субсидии бюджетам муниципальных образований края на мероприятия по развитию добровольной пожарной охраны </t>
  </si>
  <si>
    <t>1.9</t>
  </si>
  <si>
    <t xml:space="preserve">Проведение мероприятий по предотвращению чрезвычайных ситуаций в паводковый период </t>
  </si>
  <si>
    <t>1.10</t>
  </si>
  <si>
    <t>Совершенствование автоматизированной системы управления территориальной подсистемы единой государственной системы предупреждения и ликвидации чрезвычайных ситуаций и развитие связи (ремонт пункта управления Правительства края)</t>
  </si>
  <si>
    <t>1.11</t>
  </si>
  <si>
    <t xml:space="preserve">Социальные выплаты спасателям </t>
  </si>
  <si>
    <t>1.12</t>
  </si>
  <si>
    <t xml:space="preserve">Создание, хранение, использование и восполнение краевого резерва материальных ресурсов для ликвидации чрезвычайных ситуаций межмуниципального и краевого характера </t>
  </si>
  <si>
    <t>1.13</t>
  </si>
  <si>
    <t>Реконструкция (модернизация) и обеспечение функционирования автоматизированной системы оповещения гражданской обороны (Шушенский район)</t>
  </si>
  <si>
    <t>1.14</t>
  </si>
  <si>
    <t xml:space="preserve">Личное страхование добровольных пожарных и работников территориальных подразделений добровольной пожарной охраны в Красноярском крае </t>
  </si>
  <si>
    <t>Социальные выплаты работников противопожарной службы</t>
  </si>
  <si>
    <t>2</t>
  </si>
  <si>
    <r>
      <rPr>
        <b/>
        <sz val="14"/>
        <rFont val="Times New Roman"/>
        <family val="1"/>
        <charset val="204"/>
      </rPr>
      <t>Подпрограмма 3 «Профилактика правонарушений»</t>
    </r>
    <r>
      <rPr>
        <i/>
        <sz val="14"/>
        <rFont val="Times New Roman"/>
        <family val="1"/>
        <charset val="204"/>
      </rPr>
      <t xml:space="preserve"> (ГРБС - агентство по обеспечению деятельности мировых судей Красноярского края)</t>
    </r>
  </si>
  <si>
    <t>2.1.</t>
  </si>
  <si>
    <t xml:space="preserve">Поощрения и выплаты гражданам (за содействие органам внутренних дел края в охране общественного порядка и за сдачу незаконно хранящегося огнестрельного оружия, боеприпасов, взрывчатых веществ и взрывных устройств)
</t>
  </si>
  <si>
    <t>2.2.</t>
  </si>
  <si>
    <t>Проведение комплексных психологических, лингвистических исследований и криминалистических экспертиз экстремистских материалов</t>
  </si>
  <si>
    <t>2.3.</t>
  </si>
  <si>
    <t>Расходы, связанные с участием граждан в охране общественного порядка (народные дружинники)</t>
  </si>
  <si>
    <t>3</t>
  </si>
  <si>
    <r>
      <rPr>
        <b/>
        <sz val="14"/>
        <rFont val="Times New Roman"/>
        <family val="1"/>
        <charset val="204"/>
      </rPr>
      <t>Подпрограмма 4 «Обеспечение реализации государственной программы и прочие мероприятия»</t>
    </r>
    <r>
      <rPr>
        <i/>
        <sz val="14"/>
        <rFont val="Times New Roman"/>
        <family val="1"/>
        <charset val="204"/>
      </rPr>
      <t xml:space="preserve"> (ГРБС - агентство по гражданской обороне, чрезвычайным ситуациям и пожарной безопасности Красноярского края)</t>
    </r>
  </si>
  <si>
    <t>3.1.</t>
  </si>
  <si>
    <t>Руководство и управление в сфере установленных функций органов государственной власти</t>
  </si>
  <si>
    <t>Государственная программа Красноярского края «Развитие информационного общества»</t>
  </si>
  <si>
    <r>
      <rPr>
        <b/>
        <sz val="14"/>
        <rFont val="Times New Roman"/>
        <family val="1"/>
        <charset val="204"/>
      </rPr>
      <t>Подпрограмма 3 «Использование информационно-коммуникационных технологий для обеспечения безопасности населения»</t>
    </r>
    <r>
      <rPr>
        <i/>
        <sz val="14"/>
        <rFont val="Times New Roman"/>
        <family val="1"/>
        <charset val="204"/>
      </rPr>
      <t xml:space="preserve"> (ГРБС - агентство информатизации и связи Красноярского края)</t>
    </r>
  </si>
  <si>
    <t>Организация посредством сотовой связи СМС-информирования населения края о чрезвычайных ситуациях</t>
  </si>
  <si>
    <t xml:space="preserve">Создание, развитие и обеспечение функционирования системы обеспечения вызова экстренных оперативных служб по единому номеру «112» </t>
  </si>
  <si>
    <t>Создание и развитие комплексной автоматизированной системы "Безопасный город"</t>
  </si>
  <si>
    <t>Непрограммные мероприятия</t>
  </si>
  <si>
    <r>
      <t xml:space="preserve">Итого по непрограммным мероприятиям 
</t>
    </r>
    <r>
      <rPr>
        <i/>
        <sz val="14"/>
        <rFont val="Times New Roman"/>
        <family val="1"/>
        <charset val="204"/>
      </rPr>
      <t>(ГРБС - агентство по обеспечению деятельности мировых судей Красноярского края)</t>
    </r>
  </si>
  <si>
    <t xml:space="preserve">Обеспечение деятельности аппарата агентства </t>
  </si>
  <si>
    <t>1.1</t>
  </si>
  <si>
    <t>оборудование залов судебного заседания комплексами аудиопротоколирования (в соотвествии с поправками в Уголовный и Гражданский кодексы)</t>
  </si>
  <si>
    <t>Включение КВ в состав заработной платы (компенсационные выплаты)</t>
  </si>
  <si>
    <t xml:space="preserve">Обеспечение деятельности (оказание услуг) подведомственных учреждений </t>
  </si>
  <si>
    <t>Приобретение помещения для размещения мировых судей в г.Лесосибирске</t>
  </si>
  <si>
    <t>4</t>
  </si>
  <si>
    <t>Субсидия на финансовое обеспечение (возмещение) затрат, связанных с оплатой труда адвокатов, оказывающих гражданам бесплатную юридическую помощь в рамках государственной системы бесплатной юридической помощи, и компенсацией их расходов на оказание такой помощи в соответствии с Законом края от 19 декабря 2013 года № 5-1990 «О бесплатной юридической помощи в Красноярском крае»</t>
  </si>
  <si>
    <t>5</t>
  </si>
  <si>
    <t xml:space="preserve"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</t>
  </si>
  <si>
    <t>5.1</t>
  </si>
  <si>
    <t>6</t>
  </si>
  <si>
    <r>
      <t xml:space="preserve">Субвенция федеральному бюджету на осуществление части переданных полномочий по составлению протоколов об административных правонарушениях, посягающих на общественный порядок и общественную безопасность </t>
    </r>
    <r>
      <rPr>
        <i/>
        <sz val="14"/>
        <rFont val="Times New Roman"/>
        <family val="1"/>
        <charset val="204"/>
      </rPr>
      <t>(соглашение не заключено)</t>
    </r>
  </si>
  <si>
    <t>7</t>
  </si>
  <si>
    <t>Осуществление полномочий по составлению (изменению) списков кандидатов в  присяжных заседателей (федеральные средства)</t>
  </si>
  <si>
    <t>индексация коммунальных услуг 5,3%</t>
  </si>
  <si>
    <t>Субвенции бюджетам муниципальных образований Таймырского Долгано-Ненецкого и Эвенкийского муниципальных районов на выполнение отдельных государственных полномочий в области защиты территорий и населения от чрезвычайных ситуаций (индексация коммунальных+ выплаты спасателям)</t>
  </si>
  <si>
    <t>1.1.4.</t>
  </si>
  <si>
    <t xml:space="preserve">Проект краевого бюджета на 2022 год </t>
  </si>
  <si>
    <t>Выполнение функций оператора комплексной автоматизированной системы «Безопасный город»</t>
  </si>
  <si>
    <t>4.</t>
  </si>
  <si>
    <t>4.1.</t>
  </si>
  <si>
    <t>4.2.</t>
  </si>
  <si>
    <t>4.3.</t>
  </si>
  <si>
    <t>4.4.</t>
  </si>
  <si>
    <t>включение КВ в состав заработной платы (компенсационные выплаты)</t>
  </si>
  <si>
    <t>5.2</t>
  </si>
  <si>
    <t>Индексация прочих расходов 3,9%</t>
  </si>
  <si>
    <t>разработка ПСД для проведения капремонтов помещений судебных участков в г.Кодинске, г.Лесосибирске, г.Ужуре</t>
  </si>
  <si>
    <t>содержание созданной пожарной части в п. Березовка (численность 22 единицы)</t>
  </si>
  <si>
    <t>увеличение расходов на содержание (приобретение бумаги -3076,0, увелич тарифов по теплоснабжению в северных территориях - 426,0, оплата ГСМ - 806,1,содержание новых помещений -3590,0, приобретение конвертов и марок-10000,0, обновление програмного продукта -1330,0)</t>
  </si>
  <si>
    <t>2.4.</t>
  </si>
  <si>
    <t>Проведение ежегодного конкурса "Лучший дружинник Красноярского края"</t>
  </si>
  <si>
    <t>приобретение пожарной техники, оборудования, механизмов, пожарно-технического вооружения для КГКУ "Протовопожарнай охрана Красноярского края"</t>
  </si>
  <si>
    <t>капитальный ремонт зданий пожарных частей (КГКУ "Противопожарная охрана Красноярского края")</t>
  </si>
  <si>
    <t xml:space="preserve">Субсидии бюджетам муниципальных образований края на обеспечение первичных мер пожарной безопасности </t>
  </si>
  <si>
    <t>модернизация АСЦО ГО в г.Минусинске, г.Ачинске, Богучанском и Ермаковском районе</t>
  </si>
  <si>
    <t>модернизация АСЦО ГО в г.Канске и Большемуртинском районе</t>
  </si>
  <si>
    <t>оснащение водолазным оборуждованием, аварийно-спасательной техникой и инструментом КГКУ "Спасатель"</t>
  </si>
  <si>
    <t>капитальный ремонт здания Енисейского ПСО ГУКУ "Спасатель" (ремонт помещения, в т.ч. кровли, электропроводки)</t>
  </si>
  <si>
    <t>приобретение гаражного оборудования для подразделений КГКУ "Противопожарная охрана Красноярского края"</t>
  </si>
  <si>
    <t>приобретение вещевого имущества и специальной формы одежды для подразделений КГКУ "Противопожарная охрана Красноярского края"</t>
  </si>
  <si>
    <t>индексация коммунальных услуг 5,3%+ новые помещения</t>
  </si>
  <si>
    <t>повышение оплаты труда работников "Противопожарной охраны Красноярского края"</t>
  </si>
  <si>
    <t>1.1.5.</t>
  </si>
  <si>
    <t>1.1.6.</t>
  </si>
  <si>
    <t>1.1.7.</t>
  </si>
  <si>
    <t>1.1.8.</t>
  </si>
  <si>
    <t>1.1.9.</t>
  </si>
  <si>
    <t>1.2</t>
  </si>
  <si>
    <t xml:space="preserve">Информация для комитета по безопасности и защите прав граждан по проекту закона края                                                                                                                                           "О краевом бюджете на 2021 год и плановый период 2022-2023 годов" </t>
  </si>
  <si>
    <t xml:space="preserve">Проект бюджета на 2021 год </t>
  </si>
  <si>
    <t>в т.ч. дополнительно предусмотренные средства при формировании бюджета                              на 2021 год</t>
  </si>
  <si>
    <t xml:space="preserve">Проект краевого бюджета на 2023 год </t>
  </si>
  <si>
    <t>индексация коммунальных услуг 5,2%</t>
  </si>
  <si>
    <t>Создание ПЧ п. Приморск и п. Озеро Учум (текущее содержание)</t>
  </si>
  <si>
    <t>увеличение штатной численности 2-х пожарных частей</t>
  </si>
  <si>
    <t>Приобретение автомобильного транспорта и компьютерной техники для Центра ГО и ЧС</t>
  </si>
  <si>
    <t>КГКОУ ДПО"УМЦ"- создание филиала в г. Минусинске</t>
  </si>
  <si>
    <t>повышение оплаты труда работников до 10% "Противопожарной охраны Красноярского края"</t>
  </si>
  <si>
    <t xml:space="preserve">передача 8 шт. ед. КГКУ "Противопожарной охраны Красноярского края"агентству ГО и ЧС края </t>
  </si>
  <si>
    <t>индексация компенсации взамен горячего питания спасателям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</si>
  <si>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</si>
  <si>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</si>
  <si>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</si>
  <si>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</si>
  <si>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</si>
  <si>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</si>
  <si>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</si>
  <si>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</si>
  <si>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</si>
  <si>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</si>
  <si>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</si>
  <si>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</si>
  <si>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</si>
  <si>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1.17.</t>
  </si>
  <si>
    <t>1.18.</t>
  </si>
  <si>
    <r>
      <t xml:space="preserve">Приобретение КГКУ "Спасатель" гидравлического аварийно-спасательного интрумента в рамках региональной программы "Профилактика правонарушений и укрепление общественного порядка и общественной безопасности"
</t>
    </r>
    <r>
      <rPr>
        <i/>
        <sz val="14"/>
        <rFont val="Times New Roman"/>
        <family val="1"/>
        <charset val="204"/>
      </rPr>
      <t>(приобретение 4 комплектов инструментов в 2021-2023 ежегодно)</t>
    </r>
  </si>
  <si>
    <r>
      <t xml:space="preserve">Субвенции бюджетам муниципальных образований Таймырского Долгано-Ненецкого и Эвенкийского муниципальных районов на выполнение отдельных государственных полномочий в области защиты территорий и населения от чрезвычайных ситуаций </t>
    </r>
    <r>
      <rPr>
        <i/>
        <sz val="14"/>
        <rFont val="Times New Roman"/>
        <family val="1"/>
        <charset val="204"/>
      </rPr>
      <t>(индексация коммунальных+ выплаты спасателям)</t>
    </r>
  </si>
  <si>
    <r>
      <t xml:space="preserve">Субсидии бюджетам муниципальных образований края на мероприятия по развитию добровольной пожарной охраны 
</t>
    </r>
    <r>
      <rPr>
        <i/>
        <sz val="12"/>
        <rFont val="Times New Roman"/>
        <family val="1"/>
        <charset val="204"/>
      </rPr>
      <t xml:space="preserve">оснащение 15 постов добровольной пожарной охраны (развитие и укрепление материально-технической базы, осуществление строительства, капитального ремонта, текущего ремонта зданий (помещений) </t>
    </r>
  </si>
  <si>
    <r>
      <t xml:space="preserve">Социальные выплаты спасателям 
</t>
    </r>
    <r>
      <rPr>
        <i/>
        <sz val="14"/>
        <rFont val="Times New Roman"/>
        <family val="1"/>
        <charset val="204"/>
      </rPr>
      <t>индексация ПНО на 3,6%</t>
    </r>
  </si>
  <si>
    <r>
      <t xml:space="preserve">Создание, хранение, использование и восполнение краевого резерва материальных ресурсов для ликвидации чрезвычайных ситуаций межмуниципального и краевого характера </t>
    </r>
    <r>
      <rPr>
        <i/>
        <sz val="14"/>
        <rFont val="Times New Roman"/>
        <family val="1"/>
        <charset val="204"/>
      </rPr>
      <t>восполнение резерва до 100% потребности</t>
    </r>
  </si>
  <si>
    <r>
      <t xml:space="preserve">Личное страхование добровольных пожарных и работников территориальных подразделений добровольной пожарной охраны в Красноярском крае 
</t>
    </r>
    <r>
      <rPr>
        <i/>
        <sz val="14"/>
        <rFont val="Times New Roman"/>
        <family val="1"/>
        <charset val="204"/>
      </rPr>
      <t>индексация ПНО на 3,6%</t>
    </r>
  </si>
  <si>
    <r>
      <t xml:space="preserve">Ежемесячные денежные выплаты работникам противопожарной службы
</t>
    </r>
    <r>
      <rPr>
        <i/>
        <sz val="14"/>
        <rFont val="Times New Roman"/>
        <family val="1"/>
        <charset val="204"/>
      </rPr>
      <t>индексация ПНО на 3,6%</t>
    </r>
  </si>
  <si>
    <r>
      <t xml:space="preserve">Приведение краевых защитных сооружений гражданской обороны к использованию по назначению
</t>
    </r>
    <r>
      <rPr>
        <i/>
        <sz val="12"/>
        <rFont val="Times New Roman"/>
        <family val="1"/>
        <charset val="204"/>
      </rPr>
      <t>разработка ПСД, проведение ремонта защитных  сооружений гражданской обороны (решение Центрального районного суда г. Красноярска от 26.05.2016 № 2-1735 и № 2-1736)</t>
    </r>
  </si>
  <si>
    <r>
      <t xml:space="preserve">Восполнение, замена, освежение запасов материально-технических и иных средств в целях гражданской обороны
</t>
    </r>
    <r>
      <rPr>
        <i/>
        <sz val="14"/>
        <rFont val="Times New Roman"/>
        <family val="1"/>
        <charset val="204"/>
      </rPr>
      <t>приобретение противогазов для детей от 1,5 до 7 лет в количестве 464 штук в 2021-2023 годах ежегодно</t>
    </r>
  </si>
  <si>
    <t>повышение оплаты труда работников учреждений</t>
  </si>
  <si>
    <r>
      <t xml:space="preserve">Руководство и управление в сфере установленных функций органов государственной власти
 </t>
    </r>
    <r>
      <rPr>
        <i/>
        <sz val="14"/>
        <rFont val="Times New Roman"/>
        <family val="1"/>
        <charset val="204"/>
      </rPr>
      <t xml:space="preserve">- увеличение численности ГГС на 8 шт.ед.(10 971,6 тыс.руб),
 - арендная плата  (791,0 тыс.руб.)
 - повышение оплаты труда 1438,0 тыс.руб. </t>
    </r>
  </si>
  <si>
    <t>Организация информирования населения края о чпезвычайных ситуациях посредством сотовой связи и сети Интернет</t>
  </si>
  <si>
    <r>
      <t xml:space="preserve">Создание и развитие комплексной автоматизированной системы "Безопасный город"
- </t>
    </r>
    <r>
      <rPr>
        <sz val="11"/>
        <rFont val="Times New Roman"/>
        <family val="1"/>
        <charset val="204"/>
      </rPr>
      <t>Строительство - 110 000,0 тыс. руб
- Разработка проектно-сметной и рабочей документаций по созданию системы видеонаблюдения в Минусинске. Прохождение экспертизы; Приобретение и монтаж оборудования видеонаблюдения в Минусинске; Арендная плата за пользование каналами связи и электроснабжения оборудования видеонаблюдения -1 200,0 тыс.рублей; 2022 -12250,0; 2023 -5254,2;
- Аренда видеопотоков 100 камер- 3 000,0; 2022-9000,0; 2023-15000,0;
- Расходы по обслуживанию 10 000,0</t>
    </r>
  </si>
  <si>
    <t>Создание комплексной авторматизированной системы "Безопасный город", обеспечение ее эксплуатации и развития, в т.ч.:</t>
  </si>
  <si>
    <r>
      <t xml:space="preserve">Создание, развитие и обеспечение функционирования системы обеспечения вызова экстренных оперативных служб по единому номеру «112»  
</t>
    </r>
    <r>
      <rPr>
        <i/>
        <sz val="14"/>
        <rFont val="Times New Roman"/>
        <family val="1"/>
        <charset val="204"/>
      </rPr>
      <t>Затраты на эксплуатацию системы (обслуживание)</t>
    </r>
  </si>
  <si>
    <t>индексация с 01.10.2020  на 3,0% размеров оплаты труда работников</t>
  </si>
  <si>
    <r>
      <t xml:space="preserve">увеличение расходов на содержание 
</t>
    </r>
    <r>
      <rPr>
        <sz val="12"/>
        <rFont val="Times New Roman"/>
        <family val="1"/>
        <charset val="204"/>
      </rPr>
      <t>(- увеличение численности ГГС на 3 шт.ед. - зарплата и прочие расходы -2 759,1 тыс.руб;
- увеличение стоимости материальных запасов для приобщения аудиозаписей к материалам дела, хранения аудиозаписей в системе делопроизводства мировых судей (приобретения дисков CD-R, конверт для диска CD-R, диск HDD SAS 10 Tb) (8 766,3 тыс.руб.);
- приобретение конвертов и марочной продукции 
(20 000 тыс.руб. в 2021 году)
 -государственная охрана объектов и реагирования на сигнал «Тревога»-3 294,6)</t>
    </r>
  </si>
  <si>
    <r>
      <t xml:space="preserve">Обеспечение деятельности (оказание услуг) подведомственных учреждений 
</t>
    </r>
    <r>
      <rPr>
        <i/>
        <sz val="12"/>
        <rFont val="Times New Roman"/>
        <family val="1"/>
        <charset val="204"/>
      </rPr>
      <t>(МРОТ обеспечение рег.выплат уровня 2020 года)</t>
    </r>
  </si>
  <si>
    <t>4.1</t>
  </si>
  <si>
    <t>4.2</t>
  </si>
  <si>
    <t>Индексация прочих расходов 3,6%</t>
  </si>
  <si>
    <t>индексация коммунальных услуг 5,2%, ПНО на 3,6%</t>
  </si>
  <si>
    <r>
      <t>Осуществление полномочий по составлению (изменению) списков кандидатов в  присяжных заседателей</t>
    </r>
    <r>
      <rPr>
        <b/>
        <sz val="14"/>
        <rFont val="Times New Roman"/>
        <family val="1"/>
        <charset val="204"/>
      </rPr>
      <t xml:space="preserve"> (федеральные средства)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</si>
</sst>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/>
    <xf numFmtId="164" fontId="6" fillId="2" borderId="10" xfId="0" applyNumberFormat="1" applyFont="1" applyFill="1" applyBorder="1"/>
    <xf numFmtId="49" fontId="4" fillId="2" borderId="11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vertical="center" wrapText="1"/>
    </xf>
    <xf numFmtId="164" fontId="5" fillId="2" borderId="12" xfId="0" applyNumberFormat="1" applyFont="1" applyFill="1" applyBorder="1"/>
    <xf numFmtId="164" fontId="5" fillId="2" borderId="13" xfId="0" applyNumberFormat="1" applyFont="1" applyFill="1" applyBorder="1"/>
    <xf numFmtId="49" fontId="4" fillId="2" borderId="14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vertical="center" wrapText="1"/>
    </xf>
    <xf numFmtId="164" fontId="4" fillId="2" borderId="15" xfId="0" applyNumberFormat="1" applyFont="1" applyFill="1" applyBorder="1"/>
    <xf numFmtId="164" fontId="4" fillId="2" borderId="16" xfId="0" applyNumberFormat="1" applyFont="1" applyFill="1" applyBorder="1"/>
    <xf numFmtId="49" fontId="7" fillId="2" borderId="17" xfId="0" applyNumberFormat="1" applyFont="1" applyFill="1" applyBorder="1" applyAlignment="1">
      <alignment horizontal="center" vertical="center"/>
    </xf>
    <xf numFmtId="2" fontId="7" fillId="2" borderId="18" xfId="0" applyNumberFormat="1" applyFont="1" applyFill="1" applyBorder="1" applyAlignment="1">
      <alignment vertical="center" wrapText="1"/>
    </xf>
    <xf numFmtId="164" fontId="4" fillId="2" borderId="18" xfId="0" applyNumberFormat="1" applyFont="1" applyFill="1" applyBorder="1"/>
    <xf numFmtId="164" fontId="7" fillId="2" borderId="18" xfId="0" applyNumberFormat="1" applyFont="1" applyFill="1" applyBorder="1"/>
    <xf numFmtId="164" fontId="7" fillId="2" borderId="18" xfId="0" applyNumberFormat="1" applyFont="1" applyFill="1" applyBorder="1" applyAlignment="1">
      <alignment vertical="center"/>
    </xf>
    <xf numFmtId="164" fontId="7" fillId="2" borderId="19" xfId="0" applyNumberFormat="1" applyFont="1" applyFill="1" applyBorder="1"/>
    <xf numFmtId="164" fontId="7" fillId="2" borderId="15" xfId="0" applyNumberFormat="1" applyFont="1" applyFill="1" applyBorder="1"/>
    <xf numFmtId="49" fontId="4" fillId="2" borderId="17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vertical="center" wrapText="1"/>
    </xf>
    <xf numFmtId="164" fontId="4" fillId="2" borderId="19" xfId="0" applyNumberFormat="1" applyFont="1" applyFill="1" applyBorder="1"/>
    <xf numFmtId="2" fontId="4" fillId="2" borderId="20" xfId="0" applyNumberFormat="1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/>
    <xf numFmtId="164" fontId="5" fillId="2" borderId="10" xfId="0" applyNumberFormat="1" applyFont="1" applyFill="1" applyBorder="1"/>
    <xf numFmtId="49" fontId="4" fillId="2" borderId="21" xfId="0" applyNumberFormat="1" applyFont="1" applyFill="1" applyBorder="1" applyAlignment="1">
      <alignment horizontal="center" vertical="center"/>
    </xf>
    <xf numFmtId="0" fontId="8" fillId="0" borderId="0" xfId="0" applyFont="1"/>
    <xf numFmtId="49" fontId="4" fillId="2" borderId="22" xfId="0" applyNumberFormat="1" applyFont="1" applyFill="1" applyBorder="1" applyAlignment="1">
      <alignment horizontal="center" vertical="center"/>
    </xf>
    <xf numFmtId="2" fontId="4" fillId="2" borderId="23" xfId="0" applyNumberFormat="1" applyFont="1" applyFill="1" applyBorder="1" applyAlignment="1">
      <alignment vertical="center" wrapText="1"/>
    </xf>
    <xf numFmtId="164" fontId="4" fillId="2" borderId="23" xfId="0" applyNumberFormat="1" applyFont="1" applyFill="1" applyBorder="1"/>
    <xf numFmtId="164" fontId="4" fillId="2" borderId="24" xfId="0" applyNumberFormat="1" applyFont="1" applyFill="1" applyBorder="1"/>
    <xf numFmtId="0" fontId="0" fillId="3" borderId="0" xfId="0" applyFill="1"/>
    <xf numFmtId="0" fontId="4" fillId="2" borderId="3" xfId="0" applyFont="1" applyFill="1" applyBorder="1"/>
    <xf numFmtId="49" fontId="7" fillId="2" borderId="14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/>
    <xf numFmtId="0" fontId="10" fillId="2" borderId="0" xfId="0" applyFont="1" applyFill="1"/>
    <xf numFmtId="0" fontId="2" fillId="2" borderId="0" xfId="0" applyFont="1" applyFill="1" applyAlignment="1">
      <alignment wrapText="1"/>
    </xf>
    <xf numFmtId="0" fontId="0" fillId="2" borderId="0" xfId="0" applyFill="1"/>
    <xf numFmtId="0" fontId="11" fillId="2" borderId="0" xfId="0" applyFont="1" applyFill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right" wrapText="1"/>
    </xf>
    <xf numFmtId="0" fontId="10" fillId="0" borderId="0" xfId="0" applyFont="1" applyAlignment="1">
      <alignment wrapText="1"/>
    </xf>
    <xf numFmtId="164" fontId="4" fillId="2" borderId="25" xfId="0" applyNumberFormat="1" applyFont="1" applyFill="1" applyBorder="1"/>
    <xf numFmtId="164" fontId="4" fillId="2" borderId="26" xfId="0" applyNumberFormat="1" applyFont="1" applyFill="1" applyBorder="1"/>
    <xf numFmtId="164" fontId="7" fillId="2" borderId="27" xfId="0" applyNumberFormat="1" applyFont="1" applyFill="1" applyBorder="1"/>
    <xf numFmtId="0" fontId="6" fillId="0" borderId="0" xfId="0" applyFont="1" applyBorder="1" applyAlignment="1">
      <alignment horizontal="center" vertical="center" wrapText="1"/>
    </xf>
    <xf numFmtId="49" fontId="4" fillId="2" borderId="28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vertical="center" wrapText="1"/>
    </xf>
    <xf numFmtId="164" fontId="4" fillId="2" borderId="5" xfId="0" applyNumberFormat="1" applyFont="1" applyFill="1" applyBorder="1"/>
    <xf numFmtId="164" fontId="4" fillId="2" borderId="6" xfId="0" applyNumberFormat="1" applyFont="1" applyFill="1" applyBorder="1"/>
    <xf numFmtId="49" fontId="4" fillId="2" borderId="29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vertical="center" wrapText="1"/>
    </xf>
    <xf numFmtId="164" fontId="7" fillId="2" borderId="16" xfId="0" applyNumberFormat="1" applyFont="1" applyFill="1" applyBorder="1"/>
    <xf numFmtId="2" fontId="12" fillId="2" borderId="18" xfId="0" applyNumberFormat="1" applyFont="1" applyFill="1" applyBorder="1" applyAlignment="1">
      <alignment vertical="center" wrapText="1"/>
    </xf>
    <xf numFmtId="164" fontId="7" fillId="2" borderId="19" xfId="0" applyNumberFormat="1" applyFont="1" applyFill="1" applyBorder="1" applyAlignment="1">
      <alignment vertical="center"/>
    </xf>
    <xf numFmtId="0" fontId="9" fillId="2" borderId="4" xfId="0" applyFont="1" applyFill="1" applyBorder="1"/>
    <xf numFmtId="0" fontId="9" fillId="2" borderId="10" xfId="0" applyFont="1" applyFill="1" applyBorder="1"/>
    <xf numFmtId="164" fontId="4" fillId="0" borderId="32" xfId="0" applyNumberFormat="1" applyFont="1" applyFill="1" applyBorder="1"/>
    <xf numFmtId="164" fontId="7" fillId="2" borderId="18" xfId="0" applyNumberFormat="1" applyFont="1" applyFill="1" applyBorder="1" applyAlignment="1">
      <alignment horizontal="right" vertical="top"/>
    </xf>
    <xf numFmtId="2" fontId="4" fillId="0" borderId="18" xfId="0" applyNumberFormat="1" applyFont="1" applyFill="1" applyBorder="1" applyAlignment="1">
      <alignment vertical="center" wrapText="1"/>
    </xf>
    <xf numFmtId="2" fontId="4" fillId="0" borderId="20" xfId="0" applyNumberFormat="1" applyFont="1" applyFill="1" applyBorder="1" applyAlignment="1">
      <alignment vertical="center" wrapText="1"/>
    </xf>
    <xf numFmtId="164" fontId="4" fillId="0" borderId="33" xfId="0" applyNumberFormat="1" applyFont="1" applyFill="1" applyBorder="1"/>
    <xf numFmtId="164" fontId="4" fillId="0" borderId="34" xfId="0" applyNumberFormat="1" applyFont="1" applyFill="1" applyBorder="1"/>
    <xf numFmtId="164" fontId="4" fillId="2" borderId="18" xfId="0" applyNumberFormat="1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vertical="center"/>
    </xf>
    <xf numFmtId="164" fontId="4" fillId="2" borderId="27" xfId="0" applyNumberFormat="1" applyFont="1" applyFill="1" applyBorder="1"/>
    <xf numFmtId="164" fontId="6" fillId="2" borderId="12" xfId="0" applyNumberFormat="1" applyFont="1" applyFill="1" applyBorder="1"/>
    <xf numFmtId="164" fontId="7" fillId="2" borderId="15" xfId="0" applyNumberFormat="1" applyFont="1" applyFill="1" applyBorder="1" applyAlignment="1">
      <alignment vertical="center"/>
    </xf>
    <xf numFmtId="164" fontId="4" fillId="0" borderId="35" xfId="0" applyNumberFormat="1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0" xfId="0" applyNumberFormat="1" applyFont="1" applyFill="1" applyBorder="1" applyAlignment="1">
      <alignment vertical="center"/>
    </xf>
    <xf numFmtId="0" fontId="13" fillId="0" borderId="0" xfId="0" applyFont="1"/>
    <xf numFmtId="164" fontId="4" fillId="2" borderId="0" xfId="0" applyNumberFormat="1" applyFont="1" applyFill="1" applyBorder="1"/>
    <xf numFmtId="0" fontId="2" fillId="2" borderId="10" xfId="0" applyFont="1" applyFill="1" applyBorder="1" applyAlignment="1">
      <alignment horizontal="center" vertical="center" wrapText="1"/>
    </xf>
    <xf numFmtId="164" fontId="4" fillId="0" borderId="18" xfId="0" applyNumberFormat="1" applyFont="1" applyFill="1" applyBorder="1"/>
    <xf numFmtId="164" fontId="4" fillId="0" borderId="36" xfId="0" applyNumberFormat="1" applyFont="1" applyFill="1" applyBorder="1"/>
    <xf numFmtId="164" fontId="4" fillId="0" borderId="5" xfId="0" applyNumberFormat="1" applyFont="1" applyFill="1" applyBorder="1"/>
    <xf numFmtId="164" fontId="6" fillId="2" borderId="13" xfId="0" applyNumberFormat="1" applyFont="1" applyFill="1" applyBorder="1"/>
    <xf numFmtId="164" fontId="4" fillId="0" borderId="6" xfId="0" applyNumberFormat="1" applyFont="1" applyFill="1" applyBorder="1"/>
    <xf numFmtId="164" fontId="7" fillId="2" borderId="19" xfId="0" applyNumberFormat="1" applyFont="1" applyFill="1" applyBorder="1" applyAlignment="1">
      <alignment horizontal="right" vertical="top"/>
    </xf>
    <xf numFmtId="0" fontId="9" fillId="4" borderId="4" xfId="0" applyFont="1" applyFill="1" applyBorder="1"/>
    <xf numFmtId="0" fontId="9" fillId="4" borderId="10" xfId="0" applyFont="1" applyFill="1" applyBorder="1"/>
    <xf numFmtId="0" fontId="1" fillId="0" borderId="0" xfId="0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tabSelected="1" view="pageBreakPreview" zoomScale="85" zoomScaleNormal="100" zoomScaleSheetLayoutView="85" workbookViewId="0">
      <pane xSplit="1" ySplit="3" topLeftCell="B31" activePane="bottomRight" state="frozen"/>
      <selection pane="topRight" activeCell="B1" sqref="B1"/>
      <selection pane="bottomLeft" activeCell="A4" sqref="A4"/>
      <selection pane="bottomRight" activeCell="H48" sqref="H48"/>
    </sheetView>
  </sheetViews>
  <sheetFormatPr defaultRowHeight="15"/>
  <cols>
    <col min="1" max="1" width="9.140625" style="46"/>
    <col min="2" max="2" width="62.140625" style="46" customWidth="1"/>
    <col min="3" max="3" width="19.140625" customWidth="1"/>
    <col min="4" max="4" width="23" customWidth="1"/>
    <col min="5" max="5" width="16.5703125" customWidth="1"/>
    <col min="6" max="6" width="17.42578125" customWidth="1"/>
    <col min="8" max="8" width="10.42578125" bestFit="1" customWidth="1"/>
  </cols>
  <sheetData>
    <row r="1" spans="1:6" ht="42.75" customHeight="1" thickBot="1">
      <c r="A1" s="90" t="s">
        <v>106</v>
      </c>
      <c r="B1" s="90"/>
      <c r="C1" s="90"/>
      <c r="D1" s="90"/>
      <c r="E1" s="90"/>
      <c r="F1" s="90"/>
    </row>
    <row r="2" spans="1:6" s="5" customFormat="1" ht="135.75" customHeight="1" thickBot="1">
      <c r="A2" s="1" t="s">
        <v>0</v>
      </c>
      <c r="B2" s="2" t="s">
        <v>1</v>
      </c>
      <c r="C2" s="2" t="s">
        <v>107</v>
      </c>
      <c r="D2" s="2" t="s">
        <v>108</v>
      </c>
      <c r="E2" s="2" t="s">
        <v>74</v>
      </c>
      <c r="F2" s="81" t="s">
        <v>109</v>
      </c>
    </row>
    <row r="3" spans="1:6" s="5" customFormat="1" ht="39.75" customHeight="1" thickBot="1">
      <c r="A3" s="91" t="s">
        <v>2</v>
      </c>
      <c r="B3" s="92"/>
      <c r="C3" s="92"/>
      <c r="D3" s="92"/>
      <c r="E3" s="92"/>
      <c r="F3" s="93"/>
    </row>
    <row r="4" spans="1:6" ht="38.25" thickBot="1">
      <c r="A4" s="6"/>
      <c r="B4" s="7" t="s">
        <v>3</v>
      </c>
      <c r="C4" s="8">
        <f>C5+C32+C37</f>
        <v>1345342.7999999998</v>
      </c>
      <c r="D4" s="8">
        <f>D5+D32+D37</f>
        <v>108446</v>
      </c>
      <c r="E4" s="8">
        <f>E5+E32+E37</f>
        <v>1271400.0000000002</v>
      </c>
      <c r="F4" s="9">
        <f>F5+F32+F37</f>
        <v>1256629.8000000003</v>
      </c>
    </row>
    <row r="5" spans="1:6" ht="120" customHeight="1" thickBot="1">
      <c r="A5" s="10" t="s">
        <v>4</v>
      </c>
      <c r="B5" s="11" t="s">
        <v>5</v>
      </c>
      <c r="C5" s="12">
        <f>SUM(C6:C31)-C7-C9-C10-C11-C12-C13-C14-C15</f>
        <v>1270078.9999999998</v>
      </c>
      <c r="D5" s="73">
        <f>SUM(D6:D31)-D7-D9-D10-D11-D12-D13-D14-D15-D8</f>
        <v>95245.4</v>
      </c>
      <c r="E5" s="73">
        <f>SUM(E6:E31)-E7-E9-E10-E11-E12-E13-E14-E15-E8</f>
        <v>1196136.2000000002</v>
      </c>
      <c r="F5" s="85">
        <f>SUM(F6:F31)-F7-F9-F10-F11-F12-F13-F14-F15-F8</f>
        <v>1181366.0000000002</v>
      </c>
    </row>
    <row r="6" spans="1:6" ht="37.5">
      <c r="A6" s="53" t="s">
        <v>6</v>
      </c>
      <c r="B6" s="54" t="s">
        <v>7</v>
      </c>
      <c r="C6" s="83">
        <v>1016142.7</v>
      </c>
      <c r="D6" s="55">
        <f>SUM(D7:D15)</f>
        <v>59733.3</v>
      </c>
      <c r="E6" s="84">
        <v>981743</v>
      </c>
      <c r="F6" s="86">
        <v>981771</v>
      </c>
    </row>
    <row r="7" spans="1:6" ht="22.5" customHeight="1">
      <c r="A7" s="18" t="s">
        <v>8</v>
      </c>
      <c r="B7" s="19" t="s">
        <v>110</v>
      </c>
      <c r="C7" s="24"/>
      <c r="D7" s="24">
        <v>1811.6</v>
      </c>
      <c r="E7" s="24"/>
      <c r="F7" s="59"/>
    </row>
    <row r="8" spans="1:6" ht="22.5" customHeight="1">
      <c r="A8" s="18" t="s">
        <v>9</v>
      </c>
      <c r="B8" s="19" t="s">
        <v>142</v>
      </c>
      <c r="C8" s="21"/>
      <c r="D8" s="21">
        <v>23149.200000000001</v>
      </c>
      <c r="E8" s="21">
        <v>23149.200000000001</v>
      </c>
      <c r="F8" s="23">
        <v>23149.200000000001</v>
      </c>
    </row>
    <row r="9" spans="1:6" ht="38.25" customHeight="1">
      <c r="A9" s="18" t="s">
        <v>10</v>
      </c>
      <c r="B9" s="19" t="s">
        <v>115</v>
      </c>
      <c r="C9" s="65">
        <v>6938</v>
      </c>
      <c r="D9" s="65">
        <v>6938</v>
      </c>
      <c r="E9" s="65">
        <v>6938</v>
      </c>
      <c r="F9" s="87">
        <v>6938</v>
      </c>
    </row>
    <row r="10" spans="1:6" ht="39" customHeight="1">
      <c r="A10" s="18" t="s">
        <v>73</v>
      </c>
      <c r="B10" s="19" t="s">
        <v>111</v>
      </c>
      <c r="C10" s="65">
        <v>15726.1</v>
      </c>
      <c r="D10" s="65">
        <v>15726.1</v>
      </c>
      <c r="E10" s="21"/>
      <c r="F10" s="23"/>
    </row>
    <row r="11" spans="1:6" ht="39" customHeight="1">
      <c r="A11" s="18" t="s">
        <v>100</v>
      </c>
      <c r="B11" s="19" t="s">
        <v>112</v>
      </c>
      <c r="C11" s="65">
        <v>5040.5</v>
      </c>
      <c r="D11" s="65">
        <v>5040.5</v>
      </c>
      <c r="E11" s="21"/>
      <c r="F11" s="23"/>
    </row>
    <row r="12" spans="1:6" ht="42.75" customHeight="1">
      <c r="A12" s="18" t="s">
        <v>101</v>
      </c>
      <c r="B12" s="19" t="s">
        <v>113</v>
      </c>
      <c r="C12" s="65">
        <v>9660</v>
      </c>
      <c r="D12" s="65">
        <v>9660</v>
      </c>
      <c r="E12" s="21"/>
      <c r="F12" s="23"/>
    </row>
    <row r="13" spans="1:6" ht="39" customHeight="1">
      <c r="A13" s="18" t="s">
        <v>102</v>
      </c>
      <c r="B13" s="19" t="s">
        <v>114</v>
      </c>
      <c r="C13" s="65">
        <v>2000</v>
      </c>
      <c r="D13" s="65">
        <v>2000</v>
      </c>
      <c r="E13" s="21"/>
      <c r="F13" s="23"/>
    </row>
    <row r="14" spans="1:6" ht="38.25" customHeight="1">
      <c r="A14" s="18" t="s">
        <v>103</v>
      </c>
      <c r="B14" s="19" t="s">
        <v>116</v>
      </c>
      <c r="C14" s="21"/>
      <c r="D14" s="21">
        <v>-5264.7</v>
      </c>
      <c r="E14" s="21">
        <v>-5264.7</v>
      </c>
      <c r="F14" s="23">
        <v>-5264.7</v>
      </c>
    </row>
    <row r="15" spans="1:6" ht="36" customHeight="1">
      <c r="A15" s="18" t="s">
        <v>104</v>
      </c>
      <c r="B15" s="19" t="s">
        <v>117</v>
      </c>
      <c r="C15" s="21"/>
      <c r="D15" s="21">
        <v>672.6</v>
      </c>
      <c r="E15" s="21">
        <v>699.5</v>
      </c>
      <c r="F15" s="23">
        <v>727.5</v>
      </c>
    </row>
    <row r="16" spans="1:6" ht="59.25" customHeight="1">
      <c r="A16" s="25" t="s">
        <v>13</v>
      </c>
      <c r="B16" s="26" t="s">
        <v>14</v>
      </c>
      <c r="C16" s="20">
        <v>4558.3999999999996</v>
      </c>
      <c r="D16" s="21">
        <v>437.8</v>
      </c>
      <c r="E16" s="20">
        <v>4759.3</v>
      </c>
      <c r="F16" s="27">
        <v>4961.1000000000004</v>
      </c>
    </row>
    <row r="17" spans="1:6" ht="133.5" customHeight="1">
      <c r="A17" s="25" t="s">
        <v>118</v>
      </c>
      <c r="B17" s="66" t="s">
        <v>133</v>
      </c>
      <c r="C17" s="82">
        <v>10000</v>
      </c>
      <c r="D17" s="21"/>
      <c r="E17" s="20">
        <v>10000</v>
      </c>
      <c r="F17" s="27">
        <v>10000</v>
      </c>
    </row>
    <row r="18" spans="1:6" ht="114.75" customHeight="1">
      <c r="A18" s="25" t="s">
        <v>119</v>
      </c>
      <c r="B18" s="66" t="s">
        <v>134</v>
      </c>
      <c r="C18" s="64">
        <v>61990.5</v>
      </c>
      <c r="D18" s="24">
        <v>1947.1</v>
      </c>
      <c r="E18" s="16">
        <v>61990.5</v>
      </c>
      <c r="F18" s="17">
        <v>61990.5</v>
      </c>
    </row>
    <row r="19" spans="1:6" ht="75.75" customHeight="1">
      <c r="A19" s="25" t="s">
        <v>120</v>
      </c>
      <c r="B19" s="66" t="s">
        <v>18</v>
      </c>
      <c r="C19" s="64">
        <v>27673.8</v>
      </c>
      <c r="D19" s="24"/>
      <c r="E19" s="16">
        <v>27673.8</v>
      </c>
      <c r="F19" s="17">
        <v>27673.8</v>
      </c>
    </row>
    <row r="20" spans="1:6" ht="63" customHeight="1">
      <c r="A20" s="25" t="s">
        <v>121</v>
      </c>
      <c r="B20" s="66" t="s">
        <v>91</v>
      </c>
      <c r="C20" s="64">
        <v>70000</v>
      </c>
      <c r="D20" s="24"/>
      <c r="E20" s="16">
        <v>70000</v>
      </c>
      <c r="F20" s="17">
        <v>70000</v>
      </c>
    </row>
    <row r="21" spans="1:6" ht="42" customHeight="1">
      <c r="A21" s="25" t="s">
        <v>122</v>
      </c>
      <c r="B21" s="66" t="s">
        <v>21</v>
      </c>
      <c r="C21" s="64">
        <v>1500</v>
      </c>
      <c r="D21" s="22"/>
      <c r="E21" s="70">
        <v>1500</v>
      </c>
      <c r="F21" s="71">
        <v>1500</v>
      </c>
    </row>
    <row r="22" spans="1:6" ht="128.25" customHeight="1">
      <c r="A22" s="25" t="s">
        <v>123</v>
      </c>
      <c r="B22" s="66" t="s">
        <v>135</v>
      </c>
      <c r="C22" s="64">
        <v>15000</v>
      </c>
      <c r="D22" s="21">
        <v>15000</v>
      </c>
      <c r="E22" s="20">
        <v>15000</v>
      </c>
      <c r="F22" s="27"/>
    </row>
    <row r="23" spans="1:6" ht="40.5" customHeight="1">
      <c r="A23" s="25" t="s">
        <v>124</v>
      </c>
      <c r="B23" s="66" t="s">
        <v>25</v>
      </c>
      <c r="C23" s="64">
        <v>10000</v>
      </c>
      <c r="D23" s="21"/>
      <c r="E23" s="20">
        <v>10000</v>
      </c>
      <c r="F23" s="72">
        <v>10000</v>
      </c>
    </row>
    <row r="24" spans="1:6" ht="115.5" customHeight="1">
      <c r="A24" s="25" t="s">
        <v>125</v>
      </c>
      <c r="B24" s="66" t="s">
        <v>27</v>
      </c>
      <c r="C24" s="64">
        <v>7114.3</v>
      </c>
      <c r="D24" s="21"/>
      <c r="E24" s="20">
        <v>7114.3</v>
      </c>
      <c r="F24" s="72">
        <v>7114.3</v>
      </c>
    </row>
    <row r="25" spans="1:6" ht="40.5" customHeight="1">
      <c r="A25" s="25" t="s">
        <v>126</v>
      </c>
      <c r="B25" s="66" t="s">
        <v>136</v>
      </c>
      <c r="C25" s="64">
        <v>1720.3</v>
      </c>
      <c r="D25" s="21">
        <v>59.8</v>
      </c>
      <c r="E25" s="20">
        <v>1720.3</v>
      </c>
      <c r="F25" s="72">
        <v>1720.3</v>
      </c>
    </row>
    <row r="26" spans="1:6" ht="96" customHeight="1">
      <c r="A26" s="25" t="s">
        <v>127</v>
      </c>
      <c r="B26" s="66" t="s">
        <v>137</v>
      </c>
      <c r="C26" s="64">
        <v>6012.3</v>
      </c>
      <c r="D26" s="21">
        <v>5044</v>
      </c>
      <c r="E26" s="20">
        <v>968.3</v>
      </c>
      <c r="F26" s="27">
        <v>968.3</v>
      </c>
    </row>
    <row r="27" spans="1:6" ht="75" customHeight="1">
      <c r="A27" s="25" t="s">
        <v>128</v>
      </c>
      <c r="B27" s="66" t="s">
        <v>33</v>
      </c>
      <c r="C27" s="64">
        <v>24700</v>
      </c>
      <c r="D27" s="21"/>
      <c r="E27" s="20">
        <v>0</v>
      </c>
      <c r="F27" s="72"/>
    </row>
    <row r="28" spans="1:6" ht="96.75" customHeight="1">
      <c r="A28" s="25" t="s">
        <v>129</v>
      </c>
      <c r="B28" s="66" t="s">
        <v>138</v>
      </c>
      <c r="C28" s="64">
        <v>518.29999999999995</v>
      </c>
      <c r="D28" s="21">
        <v>18.3</v>
      </c>
      <c r="E28" s="20">
        <v>518.29999999999995</v>
      </c>
      <c r="F28" s="72">
        <v>518.29999999999995</v>
      </c>
    </row>
    <row r="29" spans="1:6" ht="59.25" customHeight="1">
      <c r="A29" s="25" t="s">
        <v>130</v>
      </c>
      <c r="B29" s="66" t="s">
        <v>139</v>
      </c>
      <c r="C29" s="64">
        <v>148.4</v>
      </c>
      <c r="D29" s="21">
        <v>5.0999999999999996</v>
      </c>
      <c r="E29" s="20">
        <v>148.4</v>
      </c>
      <c r="F29" s="27">
        <v>148.4</v>
      </c>
    </row>
    <row r="30" spans="1:6" ht="119.25" customHeight="1">
      <c r="A30" s="25" t="s">
        <v>131</v>
      </c>
      <c r="B30" s="66" t="s">
        <v>140</v>
      </c>
      <c r="C30" s="68">
        <v>10000</v>
      </c>
      <c r="D30" s="21">
        <v>10000</v>
      </c>
      <c r="E30" s="20"/>
      <c r="F30" s="27"/>
    </row>
    <row r="31" spans="1:6" ht="114.75" customHeight="1" thickBot="1">
      <c r="A31" s="25" t="s">
        <v>132</v>
      </c>
      <c r="B31" s="67" t="s">
        <v>141</v>
      </c>
      <c r="C31" s="69">
        <v>3000</v>
      </c>
      <c r="D31" s="21">
        <v>3000</v>
      </c>
      <c r="E31" s="20">
        <v>3000</v>
      </c>
      <c r="F31" s="27">
        <v>3000</v>
      </c>
    </row>
    <row r="32" spans="1:6" ht="75.75" thickBot="1">
      <c r="A32" s="6" t="s">
        <v>37</v>
      </c>
      <c r="B32" s="29" t="s">
        <v>38</v>
      </c>
      <c r="C32" s="30">
        <v>4306.2</v>
      </c>
      <c r="D32" s="30">
        <f>D33+D36</f>
        <v>0</v>
      </c>
      <c r="E32" s="30">
        <v>4306.2</v>
      </c>
      <c r="F32" s="31">
        <v>4306.2</v>
      </c>
    </row>
    <row r="33" spans="1:8" ht="94.5" customHeight="1">
      <c r="A33" s="53" t="s">
        <v>39</v>
      </c>
      <c r="B33" s="54" t="s">
        <v>40</v>
      </c>
      <c r="C33" s="55">
        <v>2500</v>
      </c>
      <c r="D33" s="55"/>
      <c r="E33" s="55">
        <v>2500</v>
      </c>
      <c r="F33" s="56">
        <v>2500</v>
      </c>
    </row>
    <row r="34" spans="1:8" ht="75">
      <c r="A34" s="25" t="s">
        <v>41</v>
      </c>
      <c r="B34" s="26" t="s">
        <v>42</v>
      </c>
      <c r="C34" s="16">
        <v>1512</v>
      </c>
      <c r="D34" s="20"/>
      <c r="E34" s="16">
        <v>1512</v>
      </c>
      <c r="F34" s="17">
        <v>1512</v>
      </c>
    </row>
    <row r="35" spans="1:8" ht="37.5">
      <c r="A35" s="32" t="s">
        <v>43</v>
      </c>
      <c r="B35" s="28" t="s">
        <v>44</v>
      </c>
      <c r="C35" s="20">
        <v>44.2</v>
      </c>
      <c r="D35" s="20"/>
      <c r="E35" s="49">
        <v>44.2</v>
      </c>
      <c r="F35" s="50">
        <v>44.2</v>
      </c>
      <c r="G35" s="33"/>
    </row>
    <row r="36" spans="1:8" ht="48.75" customHeight="1" thickBot="1">
      <c r="A36" s="34" t="s">
        <v>87</v>
      </c>
      <c r="B36" s="35" t="s">
        <v>88</v>
      </c>
      <c r="C36" s="41">
        <v>250</v>
      </c>
      <c r="D36" s="41"/>
      <c r="E36" s="36">
        <v>250</v>
      </c>
      <c r="F36" s="37">
        <v>250</v>
      </c>
      <c r="G36" s="33"/>
    </row>
    <row r="37" spans="1:8" ht="98.25" customHeight="1" thickBot="1">
      <c r="A37" s="57" t="s">
        <v>45</v>
      </c>
      <c r="B37" s="58" t="s">
        <v>46</v>
      </c>
      <c r="C37" s="12">
        <v>70957.600000000006</v>
      </c>
      <c r="D37" s="73">
        <v>13200.6</v>
      </c>
      <c r="E37" s="12">
        <v>70957.600000000006</v>
      </c>
      <c r="F37" s="13">
        <v>70957.600000000006</v>
      </c>
      <c r="G37" s="33"/>
    </row>
    <row r="38" spans="1:8" ht="114.75" customHeight="1" thickBot="1">
      <c r="A38" s="6" t="s">
        <v>47</v>
      </c>
      <c r="B38" s="29" t="s">
        <v>143</v>
      </c>
      <c r="C38" s="75">
        <v>70957.600000000006</v>
      </c>
      <c r="D38" s="76">
        <v>13200.6</v>
      </c>
      <c r="E38" s="77">
        <v>70957.600000000006</v>
      </c>
      <c r="F38" s="78">
        <v>70957.600000000006</v>
      </c>
      <c r="G38" s="33"/>
    </row>
    <row r="39" spans="1:8" ht="23.25" customHeight="1" thickBot="1">
      <c r="A39" s="94" t="s">
        <v>49</v>
      </c>
      <c r="B39" s="95"/>
      <c r="C39" s="95"/>
      <c r="D39" s="95"/>
      <c r="E39" s="95"/>
      <c r="F39" s="96"/>
    </row>
    <row r="40" spans="1:8" ht="81" customHeight="1" thickBot="1">
      <c r="A40" s="6" t="s">
        <v>76</v>
      </c>
      <c r="B40" s="29" t="s">
        <v>50</v>
      </c>
      <c r="C40" s="30">
        <v>232504.9</v>
      </c>
      <c r="D40" s="30">
        <f>D41+D42+D45</f>
        <v>152332.79999999999</v>
      </c>
      <c r="E40" s="30">
        <v>82236.800000000003</v>
      </c>
      <c r="F40" s="31">
        <v>80971</v>
      </c>
    </row>
    <row r="41" spans="1:8" ht="60" customHeight="1">
      <c r="A41" s="14" t="s">
        <v>77</v>
      </c>
      <c r="B41" s="15" t="s">
        <v>144</v>
      </c>
      <c r="C41" s="16">
        <v>2500</v>
      </c>
      <c r="D41" s="16"/>
      <c r="E41" s="16">
        <v>2500</v>
      </c>
      <c r="F41" s="17">
        <v>2500</v>
      </c>
    </row>
    <row r="42" spans="1:8" ht="64.5" customHeight="1">
      <c r="A42" s="14" t="s">
        <v>78</v>
      </c>
      <c r="B42" s="26" t="s">
        <v>146</v>
      </c>
      <c r="C42" s="16">
        <v>154484</v>
      </c>
      <c r="D42" s="21">
        <v>124400</v>
      </c>
      <c r="E42" s="16">
        <v>51804</v>
      </c>
      <c r="F42" s="17">
        <v>50538.2</v>
      </c>
    </row>
    <row r="43" spans="1:8" s="79" customFormat="1" ht="44.25" customHeight="1">
      <c r="A43" s="40"/>
      <c r="B43" s="19" t="s">
        <v>75</v>
      </c>
      <c r="C43" s="24">
        <v>30284</v>
      </c>
      <c r="D43" s="21"/>
      <c r="E43" s="21">
        <v>30284</v>
      </c>
      <c r="F43" s="23">
        <v>30284</v>
      </c>
    </row>
    <row r="44" spans="1:8" s="79" customFormat="1" ht="183.75" customHeight="1">
      <c r="A44" s="40"/>
      <c r="B44" s="19" t="s">
        <v>145</v>
      </c>
      <c r="C44" s="74">
        <v>124400</v>
      </c>
      <c r="D44" s="22">
        <v>124400</v>
      </c>
      <c r="E44" s="22">
        <v>21520</v>
      </c>
      <c r="F44" s="61">
        <v>20254.2</v>
      </c>
    </row>
    <row r="45" spans="1:8" ht="115.5" customHeight="1" thickBot="1">
      <c r="A45" s="14" t="s">
        <v>79</v>
      </c>
      <c r="B45" s="15" t="s">
        <v>147</v>
      </c>
      <c r="C45" s="16">
        <v>75520.899999999994</v>
      </c>
      <c r="D45" s="21">
        <v>27932.799999999999</v>
      </c>
      <c r="E45" s="20">
        <v>27932.799999999999</v>
      </c>
      <c r="F45" s="27">
        <v>27932.799999999999</v>
      </c>
      <c r="G45" s="52"/>
    </row>
    <row r="46" spans="1:8" s="38" customFormat="1" ht="20.25" customHeight="1" thickBot="1">
      <c r="A46" s="97" t="s">
        <v>54</v>
      </c>
      <c r="B46" s="98"/>
      <c r="C46" s="88"/>
      <c r="D46" s="88"/>
      <c r="E46" s="88"/>
      <c r="F46" s="89"/>
    </row>
    <row r="47" spans="1:8" ht="57" thickBot="1">
      <c r="A47" s="39"/>
      <c r="B47" s="7" t="s">
        <v>55</v>
      </c>
      <c r="C47" s="8">
        <v>1070627.8</v>
      </c>
      <c r="D47" s="8">
        <f>D48+D54+D57+D58+D52</f>
        <v>62000.500000000007</v>
      </c>
      <c r="E47" s="8">
        <v>1045923.4</v>
      </c>
      <c r="F47" s="9">
        <v>1037539.1</v>
      </c>
    </row>
    <row r="48" spans="1:8" ht="27" customHeight="1">
      <c r="A48" s="53">
        <v>1</v>
      </c>
      <c r="B48" s="54" t="s">
        <v>56</v>
      </c>
      <c r="C48" s="55">
        <v>923912.1</v>
      </c>
      <c r="D48" s="55">
        <f>SUM(D49+D50+D51)</f>
        <v>56097.100000000006</v>
      </c>
      <c r="E48" s="55">
        <v>891901.2</v>
      </c>
      <c r="F48" s="56">
        <v>891901.2</v>
      </c>
      <c r="H48" s="80"/>
    </row>
    <row r="49" spans="1:6" ht="39" customHeight="1">
      <c r="A49" s="40" t="s">
        <v>57</v>
      </c>
      <c r="B49" s="19" t="s">
        <v>148</v>
      </c>
      <c r="C49" s="24">
        <v>19779.8</v>
      </c>
      <c r="D49" s="24">
        <v>19779.8</v>
      </c>
      <c r="E49" s="24">
        <v>19779.8</v>
      </c>
      <c r="F49" s="59">
        <v>19779.8</v>
      </c>
    </row>
    <row r="50" spans="1:6" ht="194.25" customHeight="1">
      <c r="A50" s="40" t="s">
        <v>105</v>
      </c>
      <c r="B50" s="19" t="s">
        <v>149</v>
      </c>
      <c r="C50" s="24">
        <v>34820</v>
      </c>
      <c r="D50" s="24">
        <v>34820</v>
      </c>
      <c r="E50" s="24">
        <v>2759.1</v>
      </c>
      <c r="F50" s="59">
        <v>2759.1</v>
      </c>
    </row>
    <row r="51" spans="1:6" ht="26.25" customHeight="1">
      <c r="A51" s="40" t="s">
        <v>15</v>
      </c>
      <c r="B51" s="19" t="s">
        <v>154</v>
      </c>
      <c r="C51" s="24">
        <v>1451.2</v>
      </c>
      <c r="D51" s="24">
        <f>1451.2+46.1</f>
        <v>1497.3</v>
      </c>
      <c r="E51" s="24">
        <f>1451.2+46.1</f>
        <v>1497.3</v>
      </c>
      <c r="F51" s="59">
        <f>1451.2+46.1</f>
        <v>1497.3</v>
      </c>
    </row>
    <row r="52" spans="1:6" ht="59.25" customHeight="1">
      <c r="A52" s="25" t="s">
        <v>37</v>
      </c>
      <c r="B52" s="26" t="s">
        <v>150</v>
      </c>
      <c r="C52" s="20">
        <v>106930.4</v>
      </c>
      <c r="D52" s="20">
        <v>5092.5</v>
      </c>
      <c r="E52" s="20">
        <v>106930.4</v>
      </c>
      <c r="F52" s="27">
        <v>106930.4</v>
      </c>
    </row>
    <row r="53" spans="1:6" ht="169.5" customHeight="1">
      <c r="A53" s="25" t="s">
        <v>45</v>
      </c>
      <c r="B53" s="26" t="s">
        <v>63</v>
      </c>
      <c r="C53" s="16">
        <v>5000</v>
      </c>
      <c r="D53" s="21"/>
      <c r="E53" s="20">
        <v>5000</v>
      </c>
      <c r="F53" s="27">
        <v>5000</v>
      </c>
    </row>
    <row r="54" spans="1:6" ht="75">
      <c r="A54" s="25" t="s">
        <v>62</v>
      </c>
      <c r="B54" s="26" t="s">
        <v>65</v>
      </c>
      <c r="C54" s="16">
        <v>28963.200000000001</v>
      </c>
      <c r="D54" s="20">
        <v>810.9</v>
      </c>
      <c r="E54" s="20">
        <v>28963.200000000001</v>
      </c>
      <c r="F54" s="27">
        <v>28963.200000000001</v>
      </c>
    </row>
    <row r="55" spans="1:6" ht="37.5">
      <c r="A55" s="18" t="s">
        <v>151</v>
      </c>
      <c r="B55" s="19" t="s">
        <v>148</v>
      </c>
      <c r="C55" s="21">
        <v>791.3</v>
      </c>
      <c r="D55" s="21">
        <v>791.3</v>
      </c>
      <c r="E55" s="21">
        <v>791.3</v>
      </c>
      <c r="F55" s="23">
        <v>791.3</v>
      </c>
    </row>
    <row r="56" spans="1:6" ht="23.25" customHeight="1">
      <c r="A56" s="18" t="s">
        <v>152</v>
      </c>
      <c r="B56" s="19" t="s">
        <v>153</v>
      </c>
      <c r="C56" s="21">
        <v>19.600000000000001</v>
      </c>
      <c r="D56" s="21">
        <v>19.600000000000001</v>
      </c>
      <c r="E56" s="21">
        <v>19.600000000000001</v>
      </c>
      <c r="F56" s="23">
        <v>19.600000000000001</v>
      </c>
    </row>
    <row r="57" spans="1:6" ht="113.25" customHeight="1">
      <c r="A57" s="25" t="s">
        <v>64</v>
      </c>
      <c r="B57" s="26" t="s">
        <v>68</v>
      </c>
      <c r="C57" s="16">
        <v>4744.3</v>
      </c>
      <c r="D57" s="20"/>
      <c r="E57" s="20">
        <v>4744.3</v>
      </c>
      <c r="F57" s="27">
        <v>4744.3</v>
      </c>
    </row>
    <row r="58" spans="1:6" ht="61.5" customHeight="1" thickBot="1">
      <c r="A58" s="34" t="s">
        <v>67</v>
      </c>
      <c r="B58" s="35" t="s">
        <v>155</v>
      </c>
      <c r="C58" s="41">
        <v>1077.8</v>
      </c>
      <c r="D58" s="41"/>
      <c r="E58" s="36">
        <v>8384.2999999999993</v>
      </c>
      <c r="F58" s="37"/>
    </row>
    <row r="59" spans="1:6" ht="18.75">
      <c r="A59" s="42"/>
      <c r="B59" s="43"/>
      <c r="C59" s="44"/>
      <c r="D59" s="44"/>
      <c r="E59" s="44"/>
      <c r="F59" s="44"/>
    </row>
    <row r="60" spans="1:6" ht="18.75">
      <c r="A60" s="42"/>
      <c r="B60" s="45"/>
      <c r="C60" s="44"/>
      <c r="D60" s="44"/>
      <c r="E60" s="44"/>
      <c r="F60" s="44"/>
    </row>
    <row r="61" spans="1:6" ht="18.75">
      <c r="B61" s="47"/>
    </row>
    <row r="62" spans="1:6" ht="18.75">
      <c r="B62" s="47"/>
    </row>
    <row r="63" spans="1:6" ht="18.75">
      <c r="B63" s="47"/>
    </row>
    <row r="64" spans="1:6">
      <c r="B64" s="48"/>
    </row>
    <row r="65" spans="2:7">
      <c r="B65" s="48"/>
    </row>
    <row r="66" spans="2:7" s="46" customFormat="1">
      <c r="B66" s="48"/>
      <c r="C66"/>
      <c r="D66"/>
      <c r="E66"/>
      <c r="F66"/>
      <c r="G66"/>
    </row>
  </sheetData>
  <mergeCells count="4">
    <mergeCell ref="A1:F1"/>
    <mergeCell ref="A3:F3"/>
    <mergeCell ref="A39:F39"/>
    <mergeCell ref="A46:B46"/>
  </mergeCells>
  <pageMargins left="0.6692913385826772" right="0.15748031496062992" top="0.51181102362204722" bottom="0.15748031496062992" header="0.23622047244094491" footer="0.23622047244094491"/>
  <pageSetup paperSize="9" scale="60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8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7" sqref="H7"/>
    </sheetView>
  </sheetViews>
  <sheetFormatPr defaultRowHeight="15"/>
  <cols>
    <col min="1" max="1" width="9.140625" style="46"/>
    <col min="2" max="2" width="62.140625" style="46" customWidth="1"/>
    <col min="3" max="3" width="19.140625" customWidth="1"/>
    <col min="4" max="4" width="23" customWidth="1"/>
    <col min="5" max="5" width="16.5703125" customWidth="1"/>
    <col min="6" max="6" width="17.42578125" customWidth="1"/>
  </cols>
  <sheetData>
    <row r="1" spans="1:6" ht="42.75" customHeight="1" thickBot="1">
      <c r="A1" s="99" t="s">
        <v>106</v>
      </c>
      <c r="B1" s="100"/>
      <c r="C1" s="100"/>
      <c r="D1" s="100"/>
      <c r="E1" s="100"/>
      <c r="F1" s="100"/>
    </row>
    <row r="2" spans="1:6" s="5" customFormat="1" ht="157.5" customHeight="1" thickBot="1">
      <c r="A2" s="1" t="s">
        <v>0</v>
      </c>
      <c r="B2" s="2" t="s">
        <v>1</v>
      </c>
      <c r="C2" s="3" t="s">
        <v>107</v>
      </c>
      <c r="D2" s="3" t="s">
        <v>108</v>
      </c>
      <c r="E2" s="3" t="s">
        <v>74</v>
      </c>
      <c r="F2" s="4" t="s">
        <v>109</v>
      </c>
    </row>
    <row r="3" spans="1:6" s="5" customFormat="1" ht="36" customHeight="1" thickBot="1">
      <c r="A3" s="101" t="s">
        <v>2</v>
      </c>
      <c r="B3" s="102"/>
      <c r="C3" s="102"/>
      <c r="D3" s="102"/>
      <c r="E3" s="102"/>
      <c r="F3" s="103"/>
    </row>
    <row r="4" spans="1:6" ht="38.25" thickBot="1">
      <c r="A4" s="6"/>
      <c r="B4" s="7" t="s">
        <v>3</v>
      </c>
      <c r="C4" s="8">
        <f>C5+C32+C37</f>
        <v>1169059.9000000001</v>
      </c>
      <c r="D4" s="8">
        <f>D5+D32+D37</f>
        <v>135990.59999999998</v>
      </c>
      <c r="E4" s="8">
        <f>E5+E32+E37</f>
        <v>1152439.6000000001</v>
      </c>
      <c r="F4" s="9">
        <f>F5+F32+F37</f>
        <v>1125899.2</v>
      </c>
    </row>
    <row r="5" spans="1:6" ht="123.75" customHeight="1" thickBot="1">
      <c r="A5" s="10" t="s">
        <v>4</v>
      </c>
      <c r="B5" s="11" t="s">
        <v>5</v>
      </c>
      <c r="C5" s="12">
        <f>C6+C17+C24+C26+C30+C19+C25+C23+C20+C21+C18+C22+C31+C27</f>
        <v>1114985.5000000002</v>
      </c>
      <c r="D5" s="12">
        <f>D6+D17+D24+D26+D30+D19+D25+D23+D20+D21+D18+D22+D31+D27</f>
        <v>135490.59999999998</v>
      </c>
      <c r="E5" s="12">
        <f>E6+E17+E24+E26+E30+E19+E25+E23+E20+E21+E18+E22+E31+E27</f>
        <v>1098365.2000000002</v>
      </c>
      <c r="F5" s="13">
        <f>F6+F17+F24+F26+F30+F19+F25+F23+F20+F21+F18+F22+F31+F27</f>
        <v>1071824.8</v>
      </c>
    </row>
    <row r="6" spans="1:6" ht="37.5">
      <c r="A6" s="14" t="s">
        <v>6</v>
      </c>
      <c r="B6" s="15" t="s">
        <v>7</v>
      </c>
      <c r="C6" s="16">
        <v>902947.5</v>
      </c>
      <c r="D6" s="16">
        <f>SUM(D7:D16)</f>
        <v>76581.799999999988</v>
      </c>
      <c r="E6" s="16">
        <v>893970.6</v>
      </c>
      <c r="F6" s="17">
        <v>891970.6</v>
      </c>
    </row>
    <row r="7" spans="1:6" ht="34.5" customHeight="1">
      <c r="A7" s="18" t="s">
        <v>8</v>
      </c>
      <c r="B7" s="19" t="s">
        <v>71</v>
      </c>
      <c r="C7" s="24">
        <v>1753.7</v>
      </c>
      <c r="D7" s="24">
        <v>1753.7</v>
      </c>
      <c r="E7" s="24">
        <v>1753.7</v>
      </c>
      <c r="F7" s="59">
        <v>1753.7</v>
      </c>
    </row>
    <row r="8" spans="1:6" ht="64.5" customHeight="1">
      <c r="A8" s="18" t="s">
        <v>9</v>
      </c>
      <c r="B8" s="19" t="s">
        <v>99</v>
      </c>
      <c r="C8" s="24">
        <v>37063.699999999997</v>
      </c>
      <c r="D8" s="24">
        <v>37063.699999999997</v>
      </c>
      <c r="E8" s="24">
        <v>37063.699999999997</v>
      </c>
      <c r="F8" s="59">
        <v>37063.699999999997</v>
      </c>
    </row>
    <row r="9" spans="1:6" ht="48" customHeight="1">
      <c r="A9" s="18" t="s">
        <v>10</v>
      </c>
      <c r="B9" s="19" t="s">
        <v>85</v>
      </c>
      <c r="C9" s="22">
        <v>13805.7</v>
      </c>
      <c r="D9" s="22">
        <v>13805.7</v>
      </c>
      <c r="E9" s="22">
        <v>12835.5</v>
      </c>
      <c r="F9" s="61">
        <v>12835.5</v>
      </c>
    </row>
    <row r="10" spans="1:6" ht="81.75" customHeight="1">
      <c r="A10" s="18" t="s">
        <v>73</v>
      </c>
      <c r="B10" s="19" t="s">
        <v>89</v>
      </c>
      <c r="C10" s="21">
        <v>20700</v>
      </c>
      <c r="D10" s="21"/>
      <c r="E10" s="21">
        <v>20700</v>
      </c>
      <c r="F10" s="23">
        <v>20700</v>
      </c>
    </row>
    <row r="11" spans="1:6" ht="75" customHeight="1">
      <c r="A11" s="18" t="s">
        <v>100</v>
      </c>
      <c r="B11" s="19" t="s">
        <v>90</v>
      </c>
      <c r="C11" s="21">
        <v>2732.4</v>
      </c>
      <c r="D11" s="21"/>
      <c r="E11" s="21">
        <v>2382.4</v>
      </c>
      <c r="F11" s="51">
        <v>2382.4</v>
      </c>
    </row>
    <row r="12" spans="1:6" ht="66.75" customHeight="1">
      <c r="A12" s="18" t="s">
        <v>101</v>
      </c>
      <c r="B12" s="19" t="s">
        <v>96</v>
      </c>
      <c r="C12" s="21">
        <v>1236.7</v>
      </c>
      <c r="D12" s="21">
        <v>1236.7</v>
      </c>
      <c r="E12" s="21">
        <v>1002</v>
      </c>
      <c r="F12" s="51">
        <v>1002</v>
      </c>
    </row>
    <row r="13" spans="1:6" ht="74.25" customHeight="1">
      <c r="A13" s="18" t="s">
        <v>102</v>
      </c>
      <c r="B13" s="19" t="s">
        <v>97</v>
      </c>
      <c r="C13" s="21">
        <v>5413.4</v>
      </c>
      <c r="D13" s="21">
        <v>3000</v>
      </c>
      <c r="E13" s="21">
        <v>7913.4</v>
      </c>
      <c r="F13" s="51">
        <v>5913.4</v>
      </c>
    </row>
    <row r="14" spans="1:6" ht="75" customHeight="1">
      <c r="A14" s="18" t="s">
        <v>103</v>
      </c>
      <c r="B14" s="19" t="s">
        <v>11</v>
      </c>
      <c r="C14" s="21">
        <v>12276.3</v>
      </c>
      <c r="D14" s="21"/>
      <c r="E14" s="21">
        <v>12276.3</v>
      </c>
      <c r="F14" s="23">
        <v>12276.3</v>
      </c>
    </row>
    <row r="15" spans="1:6" ht="75" customHeight="1">
      <c r="A15" s="18" t="s">
        <v>104</v>
      </c>
      <c r="B15" s="19" t="s">
        <v>94</v>
      </c>
      <c r="C15" s="24">
        <v>13979</v>
      </c>
      <c r="D15" s="21">
        <v>10850</v>
      </c>
      <c r="E15" s="21">
        <v>13229</v>
      </c>
      <c r="F15" s="51">
        <v>13229</v>
      </c>
    </row>
    <row r="16" spans="1:6" ht="64.5" customHeight="1">
      <c r="A16" s="18" t="s">
        <v>12</v>
      </c>
      <c r="B16" s="19" t="s">
        <v>95</v>
      </c>
      <c r="C16" s="24">
        <v>11074.5</v>
      </c>
      <c r="D16" s="21">
        <v>8872</v>
      </c>
      <c r="E16" s="21">
        <v>500</v>
      </c>
      <c r="F16" s="51">
        <v>150</v>
      </c>
    </row>
    <row r="17" spans="1:6" ht="61.5" customHeight="1">
      <c r="A17" s="25" t="s">
        <v>13</v>
      </c>
      <c r="B17" s="26" t="s">
        <v>14</v>
      </c>
      <c r="C17" s="16">
        <v>3960</v>
      </c>
      <c r="D17" s="20">
        <v>18</v>
      </c>
      <c r="E17" s="20">
        <v>4120.6000000000004</v>
      </c>
      <c r="F17" s="27">
        <v>4280.2</v>
      </c>
    </row>
    <row r="18" spans="1:6" ht="130.5" customHeight="1">
      <c r="A18" s="25" t="s">
        <v>15</v>
      </c>
      <c r="B18" s="26" t="s">
        <v>72</v>
      </c>
      <c r="C18" s="16">
        <v>56013.5</v>
      </c>
      <c r="D18" s="20">
        <v>2292.9</v>
      </c>
      <c r="E18" s="20">
        <v>56013.5</v>
      </c>
      <c r="F18" s="27">
        <v>56013.5</v>
      </c>
    </row>
    <row r="19" spans="1:6" ht="61.5" customHeight="1">
      <c r="A19" s="25" t="s">
        <v>16</v>
      </c>
      <c r="B19" s="26" t="s">
        <v>18</v>
      </c>
      <c r="C19" s="16">
        <v>27673.8</v>
      </c>
      <c r="D19" s="20">
        <v>1856.6</v>
      </c>
      <c r="E19" s="20">
        <v>27673.8</v>
      </c>
      <c r="F19" s="27">
        <v>27673.8</v>
      </c>
    </row>
    <row r="20" spans="1:6" ht="68.25" customHeight="1">
      <c r="A20" s="25" t="s">
        <v>17</v>
      </c>
      <c r="B20" s="26" t="s">
        <v>91</v>
      </c>
      <c r="C20" s="16">
        <v>50000</v>
      </c>
      <c r="D20" s="20"/>
      <c r="E20" s="20">
        <v>70000</v>
      </c>
      <c r="F20" s="27">
        <v>70000</v>
      </c>
    </row>
    <row r="21" spans="1:6" ht="89.25" customHeight="1">
      <c r="A21" s="25" t="s">
        <v>19</v>
      </c>
      <c r="B21" s="26" t="s">
        <v>21</v>
      </c>
      <c r="C21" s="16">
        <v>1500</v>
      </c>
      <c r="D21" s="20"/>
      <c r="E21" s="20">
        <v>1500</v>
      </c>
      <c r="F21" s="27">
        <v>1500</v>
      </c>
    </row>
    <row r="22" spans="1:6" ht="61.5" customHeight="1">
      <c r="A22" s="25" t="s">
        <v>20</v>
      </c>
      <c r="B22" s="26" t="s">
        <v>23</v>
      </c>
      <c r="C22" s="16">
        <v>11780</v>
      </c>
      <c r="D22" s="20">
        <v>11780</v>
      </c>
      <c r="E22" s="20"/>
      <c r="F22" s="27"/>
    </row>
    <row r="23" spans="1:6" ht="61.5" customHeight="1">
      <c r="A23" s="25" t="s">
        <v>22</v>
      </c>
      <c r="B23" s="26" t="s">
        <v>25</v>
      </c>
      <c r="C23" s="16">
        <v>10000</v>
      </c>
      <c r="D23" s="20"/>
      <c r="E23" s="20">
        <v>10000</v>
      </c>
      <c r="F23" s="27">
        <v>10000</v>
      </c>
    </row>
    <row r="24" spans="1:6" ht="112.5">
      <c r="A24" s="25" t="s">
        <v>24</v>
      </c>
      <c r="B24" s="26" t="s">
        <v>27</v>
      </c>
      <c r="C24" s="16">
        <v>7114.3</v>
      </c>
      <c r="D24" s="20"/>
      <c r="E24" s="20">
        <v>7114.3</v>
      </c>
      <c r="F24" s="27">
        <v>7114.3</v>
      </c>
    </row>
    <row r="25" spans="1:6" ht="36" customHeight="1">
      <c r="A25" s="25" t="s">
        <v>26</v>
      </c>
      <c r="B25" s="26" t="s">
        <v>29</v>
      </c>
      <c r="C25" s="16">
        <v>1660.5</v>
      </c>
      <c r="D25" s="20">
        <v>1414.5</v>
      </c>
      <c r="E25" s="20">
        <v>1660.5</v>
      </c>
      <c r="F25" s="27">
        <v>1660.5</v>
      </c>
    </row>
    <row r="26" spans="1:6" ht="83.25" customHeight="1">
      <c r="A26" s="25" t="s">
        <v>28</v>
      </c>
      <c r="B26" s="26" t="s">
        <v>31</v>
      </c>
      <c r="C26" s="16">
        <v>968.3</v>
      </c>
      <c r="D26" s="20">
        <v>444</v>
      </c>
      <c r="E26" s="16">
        <v>968.3</v>
      </c>
      <c r="F26" s="17">
        <v>968.3</v>
      </c>
    </row>
    <row r="27" spans="1:6" ht="75">
      <c r="A27" s="25" t="s">
        <v>30</v>
      </c>
      <c r="B27" s="26" t="s">
        <v>33</v>
      </c>
      <c r="C27" s="16">
        <v>40724</v>
      </c>
      <c r="D27" s="20">
        <v>40724</v>
      </c>
      <c r="E27" s="20">
        <v>24700</v>
      </c>
      <c r="F27" s="27"/>
    </row>
    <row r="28" spans="1:6" ht="31.5">
      <c r="A28" s="25"/>
      <c r="B28" s="60" t="s">
        <v>92</v>
      </c>
      <c r="C28" s="24">
        <v>40724</v>
      </c>
      <c r="D28" s="21">
        <v>40724</v>
      </c>
      <c r="E28" s="20"/>
      <c r="F28" s="27"/>
    </row>
    <row r="29" spans="1:6" ht="31.5">
      <c r="A29" s="25"/>
      <c r="B29" s="60" t="s">
        <v>93</v>
      </c>
      <c r="C29" s="16"/>
      <c r="D29" s="21"/>
      <c r="E29" s="21">
        <v>24700</v>
      </c>
      <c r="F29" s="27"/>
    </row>
    <row r="30" spans="1:6" ht="75">
      <c r="A30" s="25" t="s">
        <v>32</v>
      </c>
      <c r="B30" s="26" t="s">
        <v>35</v>
      </c>
      <c r="C30" s="16">
        <v>500.3</v>
      </c>
      <c r="D30" s="20">
        <v>235.5</v>
      </c>
      <c r="E30" s="20">
        <v>500.3</v>
      </c>
      <c r="F30" s="27">
        <v>500.3</v>
      </c>
    </row>
    <row r="31" spans="1:6" ht="54" customHeight="1" thickBot="1">
      <c r="A31" s="25" t="s">
        <v>34</v>
      </c>
      <c r="B31" s="26" t="s">
        <v>36</v>
      </c>
      <c r="C31" s="16">
        <v>143.30000000000001</v>
      </c>
      <c r="D31" s="20">
        <v>143.30000000000001</v>
      </c>
      <c r="E31" s="20">
        <v>143.30000000000001</v>
      </c>
      <c r="F31" s="27">
        <v>143.30000000000001</v>
      </c>
    </row>
    <row r="32" spans="1:6" ht="75.75" thickBot="1">
      <c r="A32" s="6" t="s">
        <v>37</v>
      </c>
      <c r="B32" s="29" t="s">
        <v>38</v>
      </c>
      <c r="C32" s="30">
        <v>4306.2</v>
      </c>
      <c r="D32" s="30">
        <f>D33+D36</f>
        <v>500</v>
      </c>
      <c r="E32" s="30">
        <v>4306.2</v>
      </c>
      <c r="F32" s="31">
        <v>4306.2</v>
      </c>
    </row>
    <row r="33" spans="1:7" ht="123.75" customHeight="1">
      <c r="A33" s="53" t="s">
        <v>39</v>
      </c>
      <c r="B33" s="54" t="s">
        <v>40</v>
      </c>
      <c r="C33" s="55">
        <v>2500</v>
      </c>
      <c r="D33" s="55">
        <v>250</v>
      </c>
      <c r="E33" s="55">
        <v>2500</v>
      </c>
      <c r="F33" s="56">
        <v>2500</v>
      </c>
    </row>
    <row r="34" spans="1:7" ht="75">
      <c r="A34" s="25" t="s">
        <v>41</v>
      </c>
      <c r="B34" s="26" t="s">
        <v>42</v>
      </c>
      <c r="C34" s="16">
        <v>1512</v>
      </c>
      <c r="D34" s="20"/>
      <c r="E34" s="16">
        <v>1512</v>
      </c>
      <c r="F34" s="17">
        <v>1512</v>
      </c>
    </row>
    <row r="35" spans="1:7" ht="37.5">
      <c r="A35" s="32" t="s">
        <v>43</v>
      </c>
      <c r="B35" s="28" t="s">
        <v>44</v>
      </c>
      <c r="C35" s="20">
        <v>44.2</v>
      </c>
      <c r="D35" s="20"/>
      <c r="E35" s="49">
        <v>44.2</v>
      </c>
      <c r="F35" s="50">
        <v>44.2</v>
      </c>
      <c r="G35" s="33"/>
    </row>
    <row r="36" spans="1:7" ht="48.75" customHeight="1" thickBot="1">
      <c r="A36" s="34" t="s">
        <v>87</v>
      </c>
      <c r="B36" s="35" t="s">
        <v>88</v>
      </c>
      <c r="C36" s="41">
        <v>250</v>
      </c>
      <c r="D36" s="41">
        <v>250</v>
      </c>
      <c r="E36" s="36">
        <v>250</v>
      </c>
      <c r="F36" s="37">
        <v>250</v>
      </c>
      <c r="G36" s="33"/>
    </row>
    <row r="37" spans="1:7" ht="115.5" customHeight="1" thickBot="1">
      <c r="A37" s="57" t="s">
        <v>45</v>
      </c>
      <c r="B37" s="58" t="s">
        <v>46</v>
      </c>
      <c r="C37" s="12">
        <v>49768.2</v>
      </c>
      <c r="D37" s="12"/>
      <c r="E37" s="12">
        <v>49768.2</v>
      </c>
      <c r="F37" s="13">
        <v>49768.2</v>
      </c>
      <c r="G37" s="33"/>
    </row>
    <row r="38" spans="1:7" ht="38.25" thickBot="1">
      <c r="A38" s="14" t="s">
        <v>47</v>
      </c>
      <c r="B38" s="15" t="s">
        <v>48</v>
      </c>
      <c r="C38" s="16">
        <v>49768.2</v>
      </c>
      <c r="D38" s="16"/>
      <c r="E38" s="16">
        <v>49768.2</v>
      </c>
      <c r="F38" s="17">
        <v>49768.2</v>
      </c>
      <c r="G38" s="33"/>
    </row>
    <row r="39" spans="1:7" ht="20.25" customHeight="1" thickBot="1">
      <c r="A39" s="104" t="s">
        <v>49</v>
      </c>
      <c r="B39" s="105"/>
      <c r="C39" s="105"/>
      <c r="D39" s="105"/>
      <c r="E39" s="105"/>
      <c r="F39" s="106"/>
    </row>
    <row r="40" spans="1:7" ht="94.5" thickBot="1">
      <c r="A40" s="6" t="s">
        <v>76</v>
      </c>
      <c r="B40" s="29" t="s">
        <v>50</v>
      </c>
      <c r="C40" s="30">
        <v>306051.40000000002</v>
      </c>
      <c r="D40" s="30">
        <v>101032.4</v>
      </c>
      <c r="E40" s="30">
        <v>32784</v>
      </c>
      <c r="F40" s="31">
        <v>32784</v>
      </c>
    </row>
    <row r="41" spans="1:7" ht="65.25" customHeight="1">
      <c r="A41" s="14" t="s">
        <v>77</v>
      </c>
      <c r="B41" s="15" t="s">
        <v>51</v>
      </c>
      <c r="C41" s="16">
        <v>2500</v>
      </c>
      <c r="D41" s="16"/>
      <c r="E41" s="16">
        <v>2500</v>
      </c>
      <c r="F41" s="17">
        <v>2500</v>
      </c>
    </row>
    <row r="42" spans="1:7" ht="66" customHeight="1">
      <c r="A42" s="14" t="s">
        <v>78</v>
      </c>
      <c r="B42" s="26" t="s">
        <v>75</v>
      </c>
      <c r="C42" s="16">
        <v>55085.4</v>
      </c>
      <c r="D42" s="20">
        <v>27766.400000000001</v>
      </c>
      <c r="E42" s="20">
        <v>30284</v>
      </c>
      <c r="F42" s="27">
        <v>30284</v>
      </c>
    </row>
    <row r="43" spans="1:7" ht="84" customHeight="1">
      <c r="A43" s="14" t="s">
        <v>79</v>
      </c>
      <c r="B43" s="26" t="s">
        <v>52</v>
      </c>
      <c r="C43" s="16">
        <v>73266</v>
      </c>
      <c r="D43" s="20">
        <v>73266</v>
      </c>
      <c r="E43" s="20"/>
      <c r="F43" s="27"/>
      <c r="G43" s="52"/>
    </row>
    <row r="44" spans="1:7" ht="60.75" customHeight="1" thickBot="1">
      <c r="A44" s="14" t="s">
        <v>80</v>
      </c>
      <c r="B44" s="35" t="s">
        <v>53</v>
      </c>
      <c r="C44" s="41">
        <v>175200</v>
      </c>
      <c r="D44" s="36"/>
      <c r="E44" s="36"/>
      <c r="F44" s="37"/>
    </row>
    <row r="45" spans="1:7" s="38" customFormat="1" ht="20.25" customHeight="1" thickBot="1">
      <c r="A45" s="104" t="s">
        <v>54</v>
      </c>
      <c r="B45" s="107"/>
      <c r="C45" s="62"/>
      <c r="D45" s="62"/>
      <c r="E45" s="62"/>
      <c r="F45" s="63"/>
    </row>
    <row r="46" spans="1:7" ht="57" thickBot="1">
      <c r="A46" s="39"/>
      <c r="B46" s="7" t="s">
        <v>55</v>
      </c>
      <c r="C46" s="8">
        <v>942639.80000000016</v>
      </c>
      <c r="D46" s="8">
        <f>D47+D56+D59+D60</f>
        <v>79631.099999999977</v>
      </c>
      <c r="E46" s="8">
        <v>891814.90000000014</v>
      </c>
      <c r="F46" s="9">
        <v>890796.40000000014</v>
      </c>
    </row>
    <row r="47" spans="1:7" ht="39" customHeight="1">
      <c r="A47" s="53">
        <v>1</v>
      </c>
      <c r="B47" s="54" t="s">
        <v>56</v>
      </c>
      <c r="C47" s="55">
        <v>809566.10000000009</v>
      </c>
      <c r="D47" s="55">
        <f>SUM(D48+D49+D50+D51+D52)</f>
        <v>76419.199999999983</v>
      </c>
      <c r="E47" s="55">
        <v>758685.9</v>
      </c>
      <c r="F47" s="56">
        <v>758735.9</v>
      </c>
    </row>
    <row r="48" spans="1:7" ht="45.75" customHeight="1">
      <c r="A48" s="40" t="s">
        <v>57</v>
      </c>
      <c r="B48" s="19" t="s">
        <v>81</v>
      </c>
      <c r="C48" s="24">
        <v>14746.3</v>
      </c>
      <c r="D48" s="24">
        <v>14746.3</v>
      </c>
      <c r="E48" s="24">
        <v>14746.3</v>
      </c>
      <c r="F48" s="59">
        <v>14746.3</v>
      </c>
    </row>
    <row r="49" spans="1:6" ht="137.25" customHeight="1">
      <c r="A49" s="40" t="s">
        <v>105</v>
      </c>
      <c r="B49" s="19" t="s">
        <v>86</v>
      </c>
      <c r="C49" s="24">
        <v>19228.099999999999</v>
      </c>
      <c r="D49" s="24">
        <v>19228.099999999999</v>
      </c>
      <c r="E49" s="24">
        <v>9273.1</v>
      </c>
      <c r="F49" s="59">
        <v>9323.1</v>
      </c>
    </row>
    <row r="50" spans="1:6" ht="42" customHeight="1">
      <c r="A50" s="40" t="s">
        <v>15</v>
      </c>
      <c r="B50" s="19" t="s">
        <v>98</v>
      </c>
      <c r="C50" s="24">
        <v>1519.6</v>
      </c>
      <c r="D50" s="24">
        <v>1519.6</v>
      </c>
      <c r="E50" s="24">
        <v>1519.6</v>
      </c>
      <c r="F50" s="59">
        <v>1519.6</v>
      </c>
    </row>
    <row r="51" spans="1:6" ht="86.25" customHeight="1">
      <c r="A51" s="40" t="s">
        <v>16</v>
      </c>
      <c r="B51" s="19" t="s">
        <v>58</v>
      </c>
      <c r="C51" s="24">
        <v>40435.199999999997</v>
      </c>
      <c r="D51" s="24">
        <v>40435.199999999997</v>
      </c>
      <c r="E51" s="16"/>
      <c r="F51" s="17"/>
    </row>
    <row r="52" spans="1:6" ht="74.25" customHeight="1">
      <c r="A52" s="40" t="s">
        <v>17</v>
      </c>
      <c r="B52" s="19" t="s">
        <v>84</v>
      </c>
      <c r="C52" s="21">
        <v>490</v>
      </c>
      <c r="D52" s="21">
        <v>490</v>
      </c>
      <c r="E52" s="16"/>
      <c r="F52" s="17"/>
    </row>
    <row r="53" spans="1:6" ht="59.25" customHeight="1">
      <c r="A53" s="25" t="s">
        <v>37</v>
      </c>
      <c r="B53" s="26" t="s">
        <v>60</v>
      </c>
      <c r="C53" s="20">
        <v>98559.9</v>
      </c>
      <c r="D53" s="20"/>
      <c r="E53" s="20">
        <v>98559.9</v>
      </c>
      <c r="F53" s="27">
        <v>98559.9</v>
      </c>
    </row>
    <row r="54" spans="1:6" ht="45" customHeight="1">
      <c r="A54" s="25" t="s">
        <v>45</v>
      </c>
      <c r="B54" s="26" t="s">
        <v>61</v>
      </c>
      <c r="C54" s="16"/>
      <c r="D54" s="20"/>
      <c r="E54" s="20"/>
      <c r="F54" s="27"/>
    </row>
    <row r="55" spans="1:6" ht="180.75" customHeight="1">
      <c r="A55" s="25" t="s">
        <v>62</v>
      </c>
      <c r="B55" s="26" t="s">
        <v>63</v>
      </c>
      <c r="C55" s="16">
        <v>5000</v>
      </c>
      <c r="D55" s="21"/>
      <c r="E55" s="20">
        <v>5000</v>
      </c>
      <c r="F55" s="27">
        <v>5000</v>
      </c>
    </row>
    <row r="56" spans="1:6" ht="75">
      <c r="A56" s="25" t="s">
        <v>64</v>
      </c>
      <c r="B56" s="26" t="s">
        <v>65</v>
      </c>
      <c r="C56" s="16">
        <v>23756.300000000003</v>
      </c>
      <c r="D56" s="20">
        <f>D58+D57</f>
        <v>1809.2</v>
      </c>
      <c r="E56" s="20">
        <v>23756.300000000003</v>
      </c>
      <c r="F56" s="27">
        <v>23756.300000000003</v>
      </c>
    </row>
    <row r="57" spans="1:6" ht="37.5">
      <c r="A57" s="18" t="s">
        <v>66</v>
      </c>
      <c r="B57" s="19" t="s">
        <v>59</v>
      </c>
      <c r="C57" s="21">
        <v>1740.2</v>
      </c>
      <c r="D57" s="21">
        <v>1740.2</v>
      </c>
      <c r="E57" s="21">
        <v>1740.2</v>
      </c>
      <c r="F57" s="23">
        <v>1740.2</v>
      </c>
    </row>
    <row r="58" spans="1:6" ht="27.75" customHeight="1">
      <c r="A58" s="18" t="s">
        <v>82</v>
      </c>
      <c r="B58" s="19" t="s">
        <v>83</v>
      </c>
      <c r="C58" s="21">
        <v>69</v>
      </c>
      <c r="D58" s="21">
        <v>69</v>
      </c>
      <c r="E58" s="21">
        <v>69</v>
      </c>
      <c r="F58" s="23">
        <v>69</v>
      </c>
    </row>
    <row r="59" spans="1:6" ht="136.5" customHeight="1">
      <c r="A59" s="25" t="s">
        <v>67</v>
      </c>
      <c r="B59" s="26" t="s">
        <v>68</v>
      </c>
      <c r="C59" s="16">
        <v>4744.3</v>
      </c>
      <c r="D59" s="20">
        <v>1402.7</v>
      </c>
      <c r="E59" s="20">
        <v>4744.3</v>
      </c>
      <c r="F59" s="27">
        <v>4744.3</v>
      </c>
    </row>
    <row r="60" spans="1:6" ht="72" customHeight="1" thickBot="1">
      <c r="A60" s="34" t="s">
        <v>69</v>
      </c>
      <c r="B60" s="35" t="s">
        <v>70</v>
      </c>
      <c r="C60" s="41">
        <v>1013.2</v>
      </c>
      <c r="D60" s="41"/>
      <c r="E60" s="36">
        <v>1068.5</v>
      </c>
      <c r="F60" s="37"/>
    </row>
    <row r="61" spans="1:6" ht="18.75">
      <c r="A61" s="42"/>
      <c r="B61" s="43"/>
      <c r="C61" s="44"/>
      <c r="D61" s="44"/>
      <c r="E61" s="44"/>
      <c r="F61" s="44"/>
    </row>
    <row r="62" spans="1:6" ht="18.75">
      <c r="A62" s="42"/>
      <c r="B62" s="45"/>
      <c r="C62" s="44"/>
      <c r="D62" s="44"/>
      <c r="E62" s="44"/>
      <c r="F62" s="44"/>
    </row>
    <row r="63" spans="1:6" ht="18.75">
      <c r="B63" s="47"/>
    </row>
    <row r="64" spans="1:6" ht="18.75">
      <c r="B64" s="47"/>
    </row>
    <row r="65" spans="2:7" ht="18.75">
      <c r="B65" s="47"/>
    </row>
    <row r="66" spans="2:7">
      <c r="B66" s="48"/>
    </row>
    <row r="67" spans="2:7">
      <c r="B67" s="48"/>
    </row>
    <row r="68" spans="2:7" s="46" customFormat="1">
      <c r="B68" s="48"/>
      <c r="C68"/>
      <c r="D68"/>
      <c r="E68"/>
      <c r="F68"/>
      <c r="G68"/>
    </row>
  </sheetData>
  <mergeCells count="4">
    <mergeCell ref="A1:F1"/>
    <mergeCell ref="A3:F3"/>
    <mergeCell ref="A39:F39"/>
    <mergeCell ref="A45:B45"/>
  </mergeCells>
  <pageMargins left="0.6692913385826772" right="0.15748031496062992" top="0.51181102362204722" bottom="0.15748031496062992" header="0.23622047244094491" footer="0.23622047244094491"/>
  <pageSetup paperSize="9" scale="55" fitToHeight="10" orientation="portrait" r:id="rId1"/>
  <rowBreaks count="3" manualBreakCount="3">
    <brk id="20" max="7" man="1"/>
    <brk id="38" max="7" man="1"/>
    <brk id="4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2021</vt:lpstr>
      <vt:lpstr>2020</vt:lpstr>
      <vt:lpstr>'2020'!Заголовки_для_печати</vt:lpstr>
      <vt:lpstr>'2021'!Заголовки_для_печати</vt:lpstr>
      <vt:lpstr>'2020'!Область_печати</vt:lpstr>
      <vt:lpstr>'2021'!Область_печати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Пригода Елена Михайловна</cp:lastModifiedBy>
  <cp:lastPrinted>2020-11-06T05:01:20Z</cp:lastPrinted>
  <dcterms:created xsi:type="dcterms:W3CDTF">2019-07-19T04:13:25Z</dcterms:created>
  <dcterms:modified xsi:type="dcterms:W3CDTF">2020-11-09T08:04:27Z</dcterms:modified>
</cp:coreProperties>
</file>