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0" windowWidth="23250" windowHeight="13170" activeTab="9"/>
  </bookViews>
  <sheets>
    <sheet name="1-параметры" sheetId="19" r:id="rId1"/>
    <sheet name="2-Итоги" sheetId="31" r:id="rId2"/>
    <sheet name="3-СЭР" sheetId="28" r:id="rId3"/>
    <sheet name="4-Сравнение с ФБ" sheetId="29" r:id="rId4"/>
    <sheet name="5-ФСР" sheetId="18" r:id="rId5"/>
    <sheet name="6-ГП" sheetId="8" r:id="rId6"/>
    <sheet name="7-динамика НП" sheetId="26" r:id="rId7"/>
    <sheet name="8-НП" sheetId="25" r:id="rId8"/>
    <sheet name="9-ДФрасх" sheetId="30" r:id="rId9"/>
    <sheet name="10-КАИП" sheetId="27" r:id="rId10"/>
  </sheets>
  <definedNames>
    <definedName name="_xlnm._FilterDatabase" localSheetId="0" hidden="1">'1-параметры'!$A$7:$G$61</definedName>
    <definedName name="_xlnm._FilterDatabase" localSheetId="4" hidden="1">'5-ФСР'!$A$6:$HS$40</definedName>
    <definedName name="_xlnm._FilterDatabase" localSheetId="5" hidden="1">'6-ГП'!$A$7:$G$137</definedName>
    <definedName name="_xlnm._FilterDatabase" localSheetId="7" hidden="1">'8-НП'!$A$7:$G$156</definedName>
    <definedName name="_xlnm._FilterDatabase" localSheetId="8" hidden="1">'9-ДФрасх'!$A$6:$F$30</definedName>
    <definedName name="_xlnm.Print_Titles" localSheetId="5">'6-ГП'!$6:$7</definedName>
    <definedName name="_xlnm.Print_Titles" localSheetId="6">'7-динамика НП'!$6:$7</definedName>
    <definedName name="_xlnm.Print_Titles" localSheetId="7">'8-НП'!$6:$7</definedName>
    <definedName name="_xlnm.Print_Area" localSheetId="5">'6-ГП'!$A$1:$G$137</definedName>
    <definedName name="_xlnm.Print_Area" localSheetId="6">'7-динамика НП'!$A$1:$K$25</definedName>
  </definedNames>
  <calcPr calcId="152511"/>
</workbook>
</file>

<file path=xl/calcChain.xml><?xml version="1.0" encoding="utf-8"?>
<calcChain xmlns="http://schemas.openxmlformats.org/spreadsheetml/2006/main">
  <c r="K25" i="26"/>
  <c r="J25"/>
  <c r="F25"/>
  <c r="F52" i="19" l="1"/>
  <c r="F51"/>
  <c r="E52"/>
  <c r="E51"/>
  <c r="D52"/>
  <c r="D51"/>
  <c r="B52"/>
  <c r="B51"/>
  <c r="C24"/>
  <c r="F9" i="26"/>
  <c r="F10"/>
  <c r="F11"/>
  <c r="F12"/>
  <c r="F13"/>
  <c r="F14"/>
  <c r="F15"/>
  <c r="F16"/>
  <c r="F17"/>
  <c r="F18"/>
  <c r="F19"/>
  <c r="F20"/>
  <c r="F21"/>
  <c r="F22"/>
  <c r="F23"/>
  <c r="F24"/>
  <c r="F8"/>
  <c r="K8"/>
  <c r="K11"/>
  <c r="K12"/>
  <c r="K13"/>
  <c r="K14"/>
  <c r="K15"/>
  <c r="K16"/>
  <c r="K17"/>
  <c r="K18"/>
  <c r="K19"/>
  <c r="K20"/>
  <c r="K21"/>
  <c r="K22"/>
  <c r="K23"/>
  <c r="K24"/>
  <c r="K10"/>
  <c r="K9"/>
  <c r="J10"/>
  <c r="J9"/>
  <c r="J8"/>
  <c r="J12"/>
  <c r="J13"/>
  <c r="J14"/>
  <c r="J15"/>
  <c r="J16"/>
  <c r="J17"/>
  <c r="J18"/>
  <c r="J19"/>
  <c r="J20"/>
  <c r="J21"/>
  <c r="J22"/>
  <c r="J23"/>
  <c r="J24"/>
  <c r="J11"/>
  <c r="F23" i="30" l="1"/>
  <c r="E23"/>
  <c r="E7" s="1"/>
  <c r="D23"/>
  <c r="F8"/>
  <c r="F7" s="1"/>
  <c r="E8"/>
  <c r="D8"/>
  <c r="D7"/>
  <c r="P17" i="29" l="1"/>
  <c r="M17"/>
  <c r="J17"/>
  <c r="G17"/>
  <c r="D17"/>
  <c r="P16"/>
  <c r="M16"/>
  <c r="J16"/>
  <c r="G16"/>
  <c r="D16"/>
  <c r="P15"/>
  <c r="M15"/>
  <c r="J15"/>
  <c r="G15"/>
  <c r="D15"/>
  <c r="P14"/>
  <c r="M14"/>
  <c r="J14"/>
  <c r="G14"/>
  <c r="D14"/>
  <c r="P13"/>
  <c r="M13"/>
  <c r="J13"/>
  <c r="G13"/>
  <c r="F13"/>
  <c r="D13"/>
  <c r="P12"/>
  <c r="M12"/>
  <c r="J12"/>
  <c r="F12"/>
  <c r="G12" s="1"/>
  <c r="D12"/>
  <c r="P11"/>
  <c r="M11"/>
  <c r="J11"/>
  <c r="F11"/>
  <c r="G11" s="1"/>
  <c r="C11"/>
  <c r="D11" s="1"/>
  <c r="P10"/>
  <c r="M10"/>
  <c r="J10"/>
  <c r="G10"/>
  <c r="D10"/>
  <c r="P9"/>
  <c r="M9"/>
  <c r="J9"/>
  <c r="G9"/>
  <c r="D9"/>
  <c r="O25" i="28"/>
  <c r="L25"/>
  <c r="I25"/>
  <c r="F25"/>
  <c r="O24"/>
  <c r="L24"/>
  <c r="I24"/>
  <c r="F24"/>
  <c r="O23"/>
  <c r="L23"/>
  <c r="I23"/>
  <c r="F23"/>
  <c r="O22"/>
  <c r="L22"/>
  <c r="I22"/>
  <c r="F22"/>
  <c r="O21"/>
  <c r="L21"/>
  <c r="I21"/>
  <c r="F21"/>
  <c r="O20"/>
  <c r="L20"/>
  <c r="I20"/>
  <c r="F20"/>
  <c r="O19"/>
  <c r="L19"/>
  <c r="I19"/>
  <c r="F19"/>
  <c r="O18"/>
  <c r="L18"/>
  <c r="I18"/>
  <c r="F18"/>
  <c r="O17"/>
  <c r="L17"/>
  <c r="I17"/>
  <c r="F17"/>
  <c r="O16"/>
  <c r="L16"/>
  <c r="I16"/>
  <c r="F16"/>
  <c r="O15"/>
  <c r="L15"/>
  <c r="I15"/>
  <c r="F15"/>
  <c r="O14"/>
  <c r="L14"/>
  <c r="I14"/>
  <c r="F14"/>
  <c r="O13"/>
  <c r="L13"/>
  <c r="I13"/>
  <c r="F13"/>
  <c r="O12"/>
  <c r="L12"/>
  <c r="I12"/>
  <c r="F12"/>
  <c r="O11"/>
  <c r="L11"/>
  <c r="I11"/>
  <c r="F11"/>
  <c r="O10"/>
  <c r="L10"/>
  <c r="I10"/>
  <c r="F10"/>
  <c r="O9"/>
  <c r="L9"/>
  <c r="I9"/>
  <c r="F9"/>
  <c r="O8"/>
  <c r="L8"/>
  <c r="I8"/>
  <c r="F8"/>
  <c r="I23" i="27" l="1"/>
  <c r="G23"/>
  <c r="E23"/>
  <c r="C23"/>
  <c r="D10" i="25"/>
  <c r="D11"/>
  <c r="D12"/>
  <c r="D13"/>
  <c r="D14"/>
  <c r="D15"/>
  <c r="D16"/>
  <c r="D17"/>
  <c r="D18"/>
  <c r="D19"/>
  <c r="D20"/>
  <c r="D21"/>
  <c r="D22"/>
  <c r="D23"/>
  <c r="D24"/>
  <c r="D25"/>
  <c r="D9"/>
  <c r="C26"/>
  <c r="C38"/>
  <c r="C62"/>
  <c r="C73"/>
  <c r="C84"/>
  <c r="C93"/>
  <c r="C95"/>
  <c r="C97"/>
  <c r="C108"/>
  <c r="C131"/>
  <c r="C153"/>
  <c r="F153"/>
  <c r="G153"/>
  <c r="E153"/>
  <c r="F131"/>
  <c r="G131"/>
  <c r="E131"/>
  <c r="F108"/>
  <c r="G108"/>
  <c r="E108"/>
  <c r="F97"/>
  <c r="G97"/>
  <c r="E97"/>
  <c r="D97" s="1"/>
  <c r="F95"/>
  <c r="G95"/>
  <c r="E95"/>
  <c r="F93"/>
  <c r="G93"/>
  <c r="E93"/>
  <c r="F84"/>
  <c r="G84"/>
  <c r="E84"/>
  <c r="D74"/>
  <c r="D75"/>
  <c r="D76"/>
  <c r="D77"/>
  <c r="D78"/>
  <c r="D79"/>
  <c r="D80"/>
  <c r="D81"/>
  <c r="D82"/>
  <c r="D83"/>
  <c r="D85"/>
  <c r="D86"/>
  <c r="D87"/>
  <c r="D88"/>
  <c r="D89"/>
  <c r="D90"/>
  <c r="D91"/>
  <c r="D92"/>
  <c r="D94"/>
  <c r="D96"/>
  <c r="D98"/>
  <c r="D99"/>
  <c r="D100"/>
  <c r="D101"/>
  <c r="D102"/>
  <c r="D103"/>
  <c r="D104"/>
  <c r="D105"/>
  <c r="D106"/>
  <c r="D107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4"/>
  <c r="D155"/>
  <c r="F73"/>
  <c r="G73"/>
  <c r="E73"/>
  <c r="D64"/>
  <c r="D65"/>
  <c r="D66"/>
  <c r="D67"/>
  <c r="D68"/>
  <c r="D69"/>
  <c r="D70"/>
  <c r="D71"/>
  <c r="D72"/>
  <c r="D63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39"/>
  <c r="F38"/>
  <c r="G38"/>
  <c r="F62"/>
  <c r="G62"/>
  <c r="E62"/>
  <c r="E38"/>
  <c r="F8"/>
  <c r="G8"/>
  <c r="E8"/>
  <c r="C8"/>
  <c r="F40" i="18"/>
  <c r="E40"/>
  <c r="F38"/>
  <c r="E38"/>
  <c r="D38"/>
  <c r="C38" s="1"/>
  <c r="F36"/>
  <c r="E36"/>
  <c r="D36"/>
  <c r="F34"/>
  <c r="E34"/>
  <c r="D34"/>
  <c r="F32"/>
  <c r="E32"/>
  <c r="D32"/>
  <c r="F30"/>
  <c r="E30"/>
  <c r="D30"/>
  <c r="F28"/>
  <c r="E28"/>
  <c r="D28"/>
  <c r="F26"/>
  <c r="E26"/>
  <c r="D26"/>
  <c r="C26" s="1"/>
  <c r="F24"/>
  <c r="E24"/>
  <c r="D24"/>
  <c r="F22"/>
  <c r="E22"/>
  <c r="D22"/>
  <c r="C22" s="1"/>
  <c r="F20"/>
  <c r="E20"/>
  <c r="D20"/>
  <c r="F18"/>
  <c r="E18"/>
  <c r="D18"/>
  <c r="F16"/>
  <c r="E16"/>
  <c r="D16"/>
  <c r="F14"/>
  <c r="E14"/>
  <c r="D14"/>
  <c r="F12"/>
  <c r="E12"/>
  <c r="D12"/>
  <c r="B38"/>
  <c r="B36"/>
  <c r="B34"/>
  <c r="B32"/>
  <c r="B30"/>
  <c r="B28"/>
  <c r="B26"/>
  <c r="B24"/>
  <c r="B22"/>
  <c r="B20"/>
  <c r="B18"/>
  <c r="B16"/>
  <c r="B14"/>
  <c r="B12"/>
  <c r="C11"/>
  <c r="C13"/>
  <c r="C14"/>
  <c r="C15"/>
  <c r="C16"/>
  <c r="C17"/>
  <c r="C18"/>
  <c r="C19"/>
  <c r="C21"/>
  <c r="C23"/>
  <c r="C24"/>
  <c r="C25"/>
  <c r="C27"/>
  <c r="C29"/>
  <c r="C30"/>
  <c r="C31"/>
  <c r="C32"/>
  <c r="C33"/>
  <c r="C34"/>
  <c r="C35"/>
  <c r="C37"/>
  <c r="E9"/>
  <c r="E10" s="1"/>
  <c r="F9"/>
  <c r="F10" s="1"/>
  <c r="D9"/>
  <c r="D10" s="1"/>
  <c r="C10" s="1"/>
  <c r="B9"/>
  <c r="B10" s="1"/>
  <c r="C32" i="19"/>
  <c r="C15"/>
  <c r="C16"/>
  <c r="C17"/>
  <c r="C18"/>
  <c r="C19"/>
  <c r="C20"/>
  <c r="C22"/>
  <c r="C23"/>
  <c r="C25"/>
  <c r="C26"/>
  <c r="C27"/>
  <c r="C28"/>
  <c r="C29"/>
  <c r="C30"/>
  <c r="C31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G26" i="25"/>
  <c r="F26"/>
  <c r="E26"/>
  <c r="D27"/>
  <c r="D28"/>
  <c r="D29"/>
  <c r="D30"/>
  <c r="D31"/>
  <c r="D32"/>
  <c r="D33"/>
  <c r="D34"/>
  <c r="D35"/>
  <c r="D36"/>
  <c r="D37"/>
  <c r="D136" i="8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C8" i="18"/>
  <c r="C9" i="19"/>
  <c r="C10"/>
  <c r="C11"/>
  <c r="C12"/>
  <c r="C13"/>
  <c r="C14"/>
  <c r="D62" i="25" l="1"/>
  <c r="D26"/>
  <c r="C12" i="18"/>
  <c r="C20"/>
  <c r="C28"/>
  <c r="C36"/>
  <c r="C156" i="25"/>
  <c r="D84"/>
  <c r="D95"/>
  <c r="D108"/>
  <c r="D153"/>
  <c r="D131"/>
  <c r="D93"/>
  <c r="G156"/>
  <c r="D38"/>
  <c r="D8"/>
  <c r="F156"/>
  <c r="E156"/>
  <c r="C9" i="18"/>
  <c r="D73" i="25"/>
  <c r="D156" l="1"/>
</calcChain>
</file>

<file path=xl/sharedStrings.xml><?xml version="1.0" encoding="utf-8"?>
<sst xmlns="http://schemas.openxmlformats.org/spreadsheetml/2006/main" count="1050" uniqueCount="843">
  <si>
    <t>2021 год</t>
  </si>
  <si>
    <t>2022 год</t>
  </si>
  <si>
    <t>Образование</t>
  </si>
  <si>
    <t>млн рублей</t>
  </si>
  <si>
    <t>№ п/п</t>
  </si>
  <si>
    <t>Наименования подпрограмм и направлений расходов</t>
  </si>
  <si>
    <t>код ЦС</t>
  </si>
  <si>
    <t>код ВР</t>
  </si>
  <si>
    <t>Содержание автомобильных дорог общего пользования регионального и межмуниципального значения</t>
  </si>
  <si>
    <t>1210023710</t>
  </si>
  <si>
    <t>1210023730</t>
  </si>
  <si>
    <t>240</t>
  </si>
  <si>
    <t>410</t>
  </si>
  <si>
    <t>Обеспечение деятельности (оказание услуг) подведомственных учреждений</t>
  </si>
  <si>
    <t>1210000640</t>
  </si>
  <si>
    <t>1210073950</t>
  </si>
  <si>
    <t>520</t>
  </si>
  <si>
    <t>1210075060</t>
  </si>
  <si>
    <t>1210075070</t>
  </si>
  <si>
    <t>1210075090</t>
  </si>
  <si>
    <t>Ремонт, капитальный ремонт автомобильных дорог общего пользования регионального и межмуниципального значения Красноярской агломерации</t>
  </si>
  <si>
    <t>123R123800</t>
  </si>
  <si>
    <t>Ремонт, капитальный ремонт автомобильных дорог общего пользования регионального и межмуниципального значения</t>
  </si>
  <si>
    <t>123R123810</t>
  </si>
  <si>
    <t>Строительство и реконструкция автомобильных дорог общего пользования регионального и межмуниципального значения Красноярской агломерации</t>
  </si>
  <si>
    <t>123R123820</t>
  </si>
  <si>
    <t>Строительство и реконструкция автомобильных дорог общего пользования регионального и межмуниципального значения, обеспечивающих формирование внутрикраевых транспортных коридоров и автодорожную доступность территорий</t>
  </si>
  <si>
    <t>123R123830</t>
  </si>
  <si>
    <t>123R174900</t>
  </si>
  <si>
    <t>123R223540</t>
  </si>
  <si>
    <t>Устройство, содержание и эксплуатация пунктов весового контроля</t>
  </si>
  <si>
    <t>123R223740</t>
  </si>
  <si>
    <t>123R310601</t>
  </si>
  <si>
    <t>Подпрограмма «Дороги Красноярья»</t>
  </si>
  <si>
    <t>Подпрограмма «Региональные проекты в области дорожного хозяйства, реализуемые в рамках национальных проектов»</t>
  </si>
  <si>
    <t>Дорожный фонд, всего</t>
  </si>
  <si>
    <t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</t>
  </si>
  <si>
    <t>Субсидия бюджету Эвенкийского муниципального района на устройство и содержание зимних автомобильных дорог общего пользования местного значения</t>
  </si>
  <si>
    <t>Субсидии бюджетам муниципальных образований 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</t>
  </si>
  <si>
    <t>Субсидии бюджетам муниципальных образований на капитальный ремонт и ремонт автомобильных дорог общего пользования местного значения</t>
  </si>
  <si>
    <t>Субсидия бюджету городского округа город Красноярск на ремонт, капитальный ремонт, реконструкцию, строительство автомобильных дорог общего пользования местного значения</t>
  </si>
  <si>
    <t>Субсидии бюджетам муниципальных образований на реализацию мероприятий, направленных на повышение безопасности дорожного движения</t>
  </si>
  <si>
    <t>Наименование государственной программы</t>
  </si>
  <si>
    <t>Проект закона</t>
  </si>
  <si>
    <t>количество объектов</t>
  </si>
  <si>
    <t>сумма</t>
  </si>
  <si>
    <t>Развитие здравоохранения</t>
  </si>
  <si>
    <t>Развитие транспортной системы</t>
  </si>
  <si>
    <t>Развитие физической культуры и спорта</t>
  </si>
  <si>
    <t>Развитие образования</t>
  </si>
  <si>
    <t>Реформирование и модернизация жилищно-коммунального хозяйства коммунального хозяйства и повышение энергетической эффективности</t>
  </si>
  <si>
    <t>Развитие культуры и туризма</t>
  </si>
  <si>
    <t>Развитие системы социальной поддержки граждан</t>
  </si>
  <si>
    <t>Непрограммные расходы</t>
  </si>
  <si>
    <t>Охрана окружающей среды, воспроизводство природных ресурсов</t>
  </si>
  <si>
    <t>Защита от чрезвычайных ситуаций природного и техногенного характера и обеспечение безопасности населения</t>
  </si>
  <si>
    <t xml:space="preserve">ВСЕГО </t>
  </si>
  <si>
    <t>Приложение 5</t>
  </si>
  <si>
    <t>Приложение 6</t>
  </si>
  <si>
    <t>Код ЦС</t>
  </si>
  <si>
    <t>Наименование целевой статьи (программы, подпрограммы)</t>
  </si>
  <si>
    <t>0100000000</t>
  </si>
  <si>
    <t>0110000000</t>
  </si>
  <si>
    <t>0120000000</t>
  </si>
  <si>
    <t>0130000000</t>
  </si>
  <si>
    <t>0140000000</t>
  </si>
  <si>
    <t>0150000000</t>
  </si>
  <si>
    <t>0160000000</t>
  </si>
  <si>
    <t>0170000000</t>
  </si>
  <si>
    <t>0180000000</t>
  </si>
  <si>
    <t>01А0000000</t>
  </si>
  <si>
    <t>0200000000</t>
  </si>
  <si>
    <t>0210000000</t>
  </si>
  <si>
    <t>0220000000</t>
  </si>
  <si>
    <t>0230000000</t>
  </si>
  <si>
    <t>0240000000</t>
  </si>
  <si>
    <t>0250000000</t>
  </si>
  <si>
    <t>0300000000</t>
  </si>
  <si>
    <t>0310000000</t>
  </si>
  <si>
    <t>0320000000</t>
  </si>
  <si>
    <t>0330000000</t>
  </si>
  <si>
    <t>0340000000</t>
  </si>
  <si>
    <t>0350000000</t>
  </si>
  <si>
    <t>0360000000</t>
  </si>
  <si>
    <t>0400000000</t>
  </si>
  <si>
    <t>0410000000</t>
  </si>
  <si>
    <t>0420000000</t>
  </si>
  <si>
    <t>0440000000</t>
  </si>
  <si>
    <t>0450000000</t>
  </si>
  <si>
    <t>0460000000</t>
  </si>
  <si>
    <t>Отдельные мероприятия</t>
  </si>
  <si>
    <t>0500000000</t>
  </si>
  <si>
    <t>0510000000</t>
  </si>
  <si>
    <t>0530000000</t>
  </si>
  <si>
    <t>0540000000</t>
  </si>
  <si>
    <t>0600000000</t>
  </si>
  <si>
    <t>0610000000</t>
  </si>
  <si>
    <t>0620000000</t>
  </si>
  <si>
    <t>0630000000</t>
  </si>
  <si>
    <t>0640000000</t>
  </si>
  <si>
    <t>0700000000</t>
  </si>
  <si>
    <t>0710000000</t>
  </si>
  <si>
    <t>0740000000</t>
  </si>
  <si>
    <t>0800000000</t>
  </si>
  <si>
    <t>0810000000</t>
  </si>
  <si>
    <t>0830000000</t>
  </si>
  <si>
    <t>0840000000</t>
  </si>
  <si>
    <t>0850000000</t>
  </si>
  <si>
    <t>0860000000</t>
  </si>
  <si>
    <t>0900000000</t>
  </si>
  <si>
    <t>0910000000</t>
  </si>
  <si>
    <t>0920000000</t>
  </si>
  <si>
    <t>0930000000</t>
  </si>
  <si>
    <t>0950000000</t>
  </si>
  <si>
    <t>1000000000</t>
  </si>
  <si>
    <t>1010000000</t>
  </si>
  <si>
    <t>1020000000</t>
  </si>
  <si>
    <t>1100000000</t>
  </si>
  <si>
    <t>1110000000</t>
  </si>
  <si>
    <t>1120000000</t>
  </si>
  <si>
    <t>1200000000</t>
  </si>
  <si>
    <t>1210000000</t>
  </si>
  <si>
    <t>1220000000</t>
  </si>
  <si>
    <t>1230000000</t>
  </si>
  <si>
    <t>1250000000</t>
  </si>
  <si>
    <t>1300000000</t>
  </si>
  <si>
    <t>1310000000</t>
  </si>
  <si>
    <t>1320000000</t>
  </si>
  <si>
    <t>1330000000</t>
  </si>
  <si>
    <t>1400000000</t>
  </si>
  <si>
    <t>1440000000</t>
  </si>
  <si>
    <t>1460000000</t>
  </si>
  <si>
    <t>1470000000</t>
  </si>
  <si>
    <t>1480000000</t>
  </si>
  <si>
    <t>14А0000000</t>
  </si>
  <si>
    <t>14Б0000000</t>
  </si>
  <si>
    <t>14В0000000</t>
  </si>
  <si>
    <t>14Г0000000</t>
  </si>
  <si>
    <t>14Д0000000</t>
  </si>
  <si>
    <t>1500000000</t>
  </si>
  <si>
    <t>1510000000</t>
  </si>
  <si>
    <t>1530000000</t>
  </si>
  <si>
    <t>1540000000</t>
  </si>
  <si>
    <t>1550000000</t>
  </si>
  <si>
    <t>1560000000</t>
  </si>
  <si>
    <t>1580000000</t>
  </si>
  <si>
    <t>1590000000</t>
  </si>
  <si>
    <t>1600000000</t>
  </si>
  <si>
    <t>1610000000</t>
  </si>
  <si>
    <t>1620000000</t>
  </si>
  <si>
    <t>1630000000</t>
  </si>
  <si>
    <t>1640000000</t>
  </si>
  <si>
    <t>1650000000</t>
  </si>
  <si>
    <t>1660000000</t>
  </si>
  <si>
    <t>1700000000</t>
  </si>
  <si>
    <t>1710000000</t>
  </si>
  <si>
    <t>1720000000</t>
  </si>
  <si>
    <t>1730000000</t>
  </si>
  <si>
    <t>1800000000</t>
  </si>
  <si>
    <t>1810000000</t>
  </si>
  <si>
    <t>1820000000</t>
  </si>
  <si>
    <t>1830000000</t>
  </si>
  <si>
    <t>1840000000</t>
  </si>
  <si>
    <t>1900000000</t>
  </si>
  <si>
    <t>1910000000</t>
  </si>
  <si>
    <t>1920000000</t>
  </si>
  <si>
    <t>1930000000</t>
  </si>
  <si>
    <t>2000000000</t>
  </si>
  <si>
    <t>2010000000</t>
  </si>
  <si>
    <t>2020000000</t>
  </si>
  <si>
    <t>2040000000</t>
  </si>
  <si>
    <t>2100000000</t>
  </si>
  <si>
    <t>2110000000</t>
  </si>
  <si>
    <t>2120000000</t>
  </si>
  <si>
    <t>2130000000</t>
  </si>
  <si>
    <t>2140000000</t>
  </si>
  <si>
    <t>2400000000</t>
  </si>
  <si>
    <t>2410000000</t>
  </si>
  <si>
    <t>2420000000</t>
  </si>
  <si>
    <t>ВСЕГО</t>
  </si>
  <si>
    <t>1450000000</t>
  </si>
  <si>
    <t>Приложение 7</t>
  </si>
  <si>
    <t>Здравоохранение</t>
  </si>
  <si>
    <t>2023 год</t>
  </si>
  <si>
    <t xml:space="preserve">   -</t>
  </si>
  <si>
    <t>Развитие информационного общества</t>
  </si>
  <si>
    <t>Организация и обеспечение безопасности дорожного движения с применением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движения, включая финансирование почтовых расходов, связанных с рассылкой постановлений по делам об административных правонарушениях, выявленных работающими в автоматическом режиме специальными техническими средствами, имеющими функции фото- и киносъемки, видеозаписи для фиксации нарушений правил дорожного движения, а также рассылкой уведомлений и решений, связанных с рассмотрением жалоб на указанные постановления</t>
  </si>
  <si>
    <t>1210075760</t>
  </si>
  <si>
    <t>1140000000</t>
  </si>
  <si>
    <t>Приложение 1</t>
  </si>
  <si>
    <t xml:space="preserve">ОСНОВНЫЕ ХАРАКТЕРИСТИКИ БЮДЖЕТА </t>
  </si>
  <si>
    <t>Макроэкономические показатели</t>
  </si>
  <si>
    <t xml:space="preserve">Курс доллара к рублю </t>
  </si>
  <si>
    <t>алюминий, долл. США за тонну</t>
  </si>
  <si>
    <t>медь, долл. США за тонну</t>
  </si>
  <si>
    <t>никель, долл. США за тонну</t>
  </si>
  <si>
    <t>золото, долл. США за тр. унцию</t>
  </si>
  <si>
    <t>нефть марки "Ural`s", долл. США за 1 баррель</t>
  </si>
  <si>
    <t>ДОХОДЫ</t>
  </si>
  <si>
    <t>Налоговые и неналоговые доходы</t>
  </si>
  <si>
    <t>Безвозмездные поступления</t>
  </si>
  <si>
    <t>РАСХОДЫ</t>
  </si>
  <si>
    <t>Межбюджетные трансферты местным бюджетам</t>
  </si>
  <si>
    <t>в том числе: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</si>
  <si>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</si>
  <si>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сбалансрованности местных бюджетов</t>
  </si>
  <si>
    <t>Дотации ЗАТО</t>
  </si>
  <si>
    <t>Объем субвенций</t>
  </si>
  <si>
    <t>Объем субсидий</t>
  </si>
  <si>
    <t>Иные межбюджетные трансферты</t>
  </si>
  <si>
    <t>Средства ФОМСу</t>
  </si>
  <si>
    <t>Средства ПФ</t>
  </si>
  <si>
    <t>Отдельные расходы</t>
  </si>
  <si>
    <r>
      <t>Государственные программы</t>
    </r>
    <r>
      <rPr>
        <i/>
        <sz val="9"/>
        <rFont val="Times New Roman"/>
        <family val="1"/>
        <charset val="204"/>
      </rPr>
      <t/>
    </r>
  </si>
  <si>
    <t>Национальные проекты</t>
  </si>
  <si>
    <t>Бюджетные инвестиции в объекты капитального строительства (Перечень строек и объектов)</t>
  </si>
  <si>
    <t>Дорожный фонд края</t>
  </si>
  <si>
    <t>Резервный фонд Правительства края</t>
  </si>
  <si>
    <t>ДЕФИЦИТ КРАЕВОГО БЮДЖЕТА</t>
  </si>
  <si>
    <t>Источники внутреннего финансирования дефицита краевого бюджета</t>
  </si>
  <si>
    <t>Эмиссия государственных облигаций Красноярского края</t>
  </si>
  <si>
    <t>размещение</t>
  </si>
  <si>
    <t>погашение</t>
  </si>
  <si>
    <t>Кредиты кредитных организаций</t>
  </si>
  <si>
    <t>Бюджетные кредиты от других бюджетов бюджетной системы РФ</t>
  </si>
  <si>
    <t>Общий объем заимствований, направляемых на покрытие дефицита краевого бюджета и погашение государственных долговых обязательств</t>
  </si>
  <si>
    <t>привлечение</t>
  </si>
  <si>
    <t>Изменение остатков на счетах краевого бюджета</t>
  </si>
  <si>
    <t>увеличение</t>
  </si>
  <si>
    <t>уменьшение</t>
  </si>
  <si>
    <t>Бюджетные кредиты, предоставленные внутри страны</t>
  </si>
  <si>
    <t>предоставление</t>
  </si>
  <si>
    <t>возврат</t>
  </si>
  <si>
    <t xml:space="preserve">Объем расходов на обслуживание государственного долга </t>
  </si>
  <si>
    <t>2019 год</t>
  </si>
  <si>
    <t>2020 год</t>
  </si>
  <si>
    <t>Приложение 4</t>
  </si>
  <si>
    <t>Наименование раздела бюджетной классификации</t>
  </si>
  <si>
    <t>Всего расходов</t>
  </si>
  <si>
    <t>Общегосударственные вопросы</t>
  </si>
  <si>
    <t>уд.вес в общем объеме расходов, %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</si>
  <si>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</si>
  <si>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</si>
  <si>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</si>
  <si>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</si>
  <si>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</si>
  <si>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</si>
  <si>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</si>
  <si>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</si>
  <si>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</si>
  <si>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Условно утвержденные расходы</t>
  </si>
  <si>
    <t>2024 год</t>
  </si>
  <si>
    <t>Создание условий для обеспечения доступным и комфортным жильем граждан</t>
  </si>
  <si>
    <t>Комплексное территориальное развитие Красноярского края</t>
  </si>
  <si>
    <t>Содействие занятости населения</t>
  </si>
  <si>
    <t xml:space="preserve">Распределение бюджетных инвестиций по Перечню строек и объектов в разрезе государственных программ </t>
  </si>
  <si>
    <t>240, 410</t>
  </si>
  <si>
    <t>123R153942</t>
  </si>
  <si>
    <t>123R153941</t>
  </si>
  <si>
    <t>123R153890</t>
  </si>
  <si>
    <t>1210023440</t>
  </si>
  <si>
    <t>Эксплуатация и развитие системы управления и контроля качества работ в сфере дорожной деятельности на автомобильных дорогах регионального и межмуниципального значения</t>
  </si>
  <si>
    <t>1210023420</t>
  </si>
  <si>
    <t>Организация работы паромных переправ и наплавных мостов на автомобильных дорогах общего пользования регионального и межмуниципального значения</t>
  </si>
  <si>
    <t>Субсидии бюджетам муниципальных образований 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</t>
  </si>
  <si>
    <t>Социальная политика</t>
  </si>
  <si>
    <t>Обслуживание государственного (муниципального) долга</t>
  </si>
  <si>
    <t>Социальная сфера</t>
  </si>
  <si>
    <t>Государственная программа Красноярского края «Развитие здравоохранения»</t>
  </si>
  <si>
    <t>Подпрограмма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</si>
  <si>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</si>
  <si>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>Подпрограмма «Охрана здоровья матери и ребенка»</t>
  </si>
  <si>
    <t>Подпрограмма «Развитие медицинской реабилитации и санаторно-курортного лечения, в том числе детям»</t>
  </si>
  <si>
    <t>Подпрограмма «Кадровое обеспечение системы здравоохранения»</t>
  </si>
  <si>
    <t>Подпрограмма «Развитие информатизации в здравоохранении»</t>
  </si>
  <si>
    <t>Подпрограмма «Совершенствование схемы территориального планирования здравоохранения»</t>
  </si>
  <si>
    <t>Подпрограмма «Обеспечение реализации государственной программы и прочие мероприятия»</t>
  </si>
  <si>
    <t>Подпрограмма «Развитие сельского здравоохранения»</t>
  </si>
  <si>
    <t>Государственная программа Красноярского края «Развитие образования»</t>
  </si>
  <si>
    <t>Подпрограмма «Развитие профессионального образования»</t>
  </si>
  <si>
    <t>Подпрограмма «Развитие дошкольного, общего и дополнительного образования»</t>
  </si>
  <si>
    <t>Подпрограмма «Развитие кадрового потенциала отрасли»</t>
  </si>
  <si>
    <t>Подпрограмма «Государственная поддержка детей-сирот, расширение практики применения семейных форм воспитания»</t>
  </si>
  <si>
    <t>Государственная программа Красноярского края «Развитие системы социальной поддержки граждан»</t>
  </si>
  <si>
    <t>Подпрограмма «Повышение качества жизни отдельных категорий граждан, степени их социальной защищенности»</t>
  </si>
  <si>
    <t>Подпрограмма «Социальная поддержка семей, имеющих детей»</t>
  </si>
  <si>
    <t>Подпрограмма «Доступная среда»</t>
  </si>
  <si>
    <t>Подпрограмма «Формирование и совершенствование системы комплексной реабилитации и абилитации инвалидов, в том числе детей-инвалидов»</t>
  </si>
  <si>
    <t>Подпрограмма «Повышение социальной защищенности и уровня жизни граждан, проживающих в территориях с особым статусом»</t>
  </si>
  <si>
    <t>Подпрограмма «Повышение качества и доступности социальных услуг»</t>
  </si>
  <si>
    <t>Государственная программа Красноярского края «Реформирование и модернизация жилищно-коммунального хозяйства и повышение энергетической эффективности»</t>
  </si>
  <si>
    <t>Подпрограмма «Модернизация, реконструкция и капитальный ремонт объектов коммунальной инфраструктуры муниципальных образований»</t>
  </si>
  <si>
    <t>Подпрограмма «Чистая вода»</t>
  </si>
  <si>
    <t>Подпрограмма «Энергоэффективность и развитие энергетики»</t>
  </si>
  <si>
    <t>Подпрограмма «Обеспечение доступности платы граждан в условиях развития жилищных отношений»</t>
  </si>
  <si>
    <t>Государственная программа Красноярского края «Защита от чрезвычайных ситуаций природного и техногенного характера и обеспечение безопасности населения»</t>
  </si>
  <si>
    <t>Подпрограмма «Предупреждение, спасение, помощь населению в чрезвычайных ситуациях»</t>
  </si>
  <si>
    <t>Подпрограмма «Профилактика правонарушений»</t>
  </si>
  <si>
    <t>Подпрограмма «Обеспечение радиационной безопасности населения края и улучшение социально-экономических условий его проживания»</t>
  </si>
  <si>
    <t>Подпрограмма «Охрана, государственный надзор и регулирование использования объектов животного мира и среды их обитания»</t>
  </si>
  <si>
    <t>Государственная программа Красноярского края «Развитие лесного хозяйства»</t>
  </si>
  <si>
    <t>Подпрограмма «Обеспечение использования, охраны, защиты и воспроизводства лесов»</t>
  </si>
  <si>
    <t>Государственная программа Красноярского края «Развитие культуры и туризма»</t>
  </si>
  <si>
    <t>Подпрограмма «Сохранение культурного наследия»</t>
  </si>
  <si>
    <t>Подпрограмма «Развитие архивного дела»</t>
  </si>
  <si>
    <t>Подпрограмма «Поддержка искусства и народного творчества»</t>
  </si>
  <si>
    <t>Подпрограмма «Развитие внутреннего и въездного туризма»</t>
  </si>
  <si>
    <t>Государственная программа Красноярского края «Развитие физической культуры и спорта»</t>
  </si>
  <si>
    <t>Подпрограмма «Развитие массовой физической культуры и спорта»</t>
  </si>
  <si>
    <t>Подпрограмма «Развитие спорта высших достижений»</t>
  </si>
  <si>
    <t>Подпрограмма «Развитие системы подготовки спортивного резерва»</t>
  </si>
  <si>
    <t>Государственная программа Красноярского края «Молодежь Красноярского края в XXI веке»</t>
  </si>
  <si>
    <t>Подпрограмма «Вовлечение молодежи в социальную практику»</t>
  </si>
  <si>
    <t>Подпрограмма «Патриотическое воспитание молодежи»</t>
  </si>
  <si>
    <t>Государственная программа Красноярского края «Развитие малого и среднего предпринимательства и инновационной деятельности»</t>
  </si>
  <si>
    <t>Подпрограмма «Развитие инновационной деятельности, промышленности и экспорта»</t>
  </si>
  <si>
    <t>Подпрограмма «Развитие субъектов малого и среднего предпринимательства»</t>
  </si>
  <si>
    <t>Государственная программа Красноярского края «Развитие транспортной системы»</t>
  </si>
  <si>
    <t>Подпрограмма «Развитие транспортного комплекса»</t>
  </si>
  <si>
    <t>Подпрограмма «Региональные проекты в области дорожного хозяйства и повышения безопасности дорожного движения, реализуемые в рамках национальных проектов»</t>
  </si>
  <si>
    <t>Государственная программа Красноярского края «Развитие информационного общества»</t>
  </si>
  <si>
    <t>Подпрограмма «Инфраструктура информационного общества и электронного правительства»</t>
  </si>
  <si>
    <t>Подпрограмма «Использование информационно-коммуникационных технологий для обеспечения безопасности населения»</t>
  </si>
  <si>
    <t>Подпрограмма «Цифровая трансформация»</t>
  </si>
  <si>
    <t>1340000000</t>
  </si>
  <si>
    <t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</t>
  </si>
  <si>
    <t>Подпрограмма «Техническая и технологическая модернизация»</t>
  </si>
  <si>
    <t>Подпрограмма «Развитие малых форм хозяйствования и сельскохозяйственной кооперации»</t>
  </si>
  <si>
    <t>Подпрограмма «Кадровое обеспечение агропромышленного комплекса»</t>
  </si>
  <si>
    <t>Подпрограмма «Комплексное развитие сельских территорий»</t>
  </si>
  <si>
    <t>Подпрограмма «Развитие мелиорации земель сельскохозяйственного назначения»</t>
  </si>
  <si>
    <t>Подпрограмма «Развитие отраслей агропромышленного комплекса»</t>
  </si>
  <si>
    <t>Подпрограмма «Обеспечение общих условий функционирования отраслей агропромышленного комплекса»</t>
  </si>
  <si>
    <t>Подпрограмма «Стимулирование инвестиционной деятельности в агропромышленном комплексе»</t>
  </si>
  <si>
    <t>Подпрограмма «Поддержка садоводства и огородничества»</t>
  </si>
  <si>
    <t>Государственная программа Красноярского края «Содействие развитию местного самоуправления»</t>
  </si>
  <si>
    <t>Подпрограмма «Поддержка муниципальных проектов по благоустройству территорий и повышению активности населения в решении вопросов местного значения»</t>
  </si>
  <si>
    <t>Подпрограмма «Поддержка внедрения стандартов предоставления (оказания) муниципальных услуг и повышения качества жизни населения»</t>
  </si>
  <si>
    <t>Подпрограмма «Содействие развитию налогового потенциала муниципальных образований»</t>
  </si>
  <si>
    <t>Подпрограмма «Повышение качества оказания услуг на базе многофункциональных центров предоставления государственных и муниципальных услуг»</t>
  </si>
  <si>
    <t>Подпрограмма «Стимулирование органов местного самоуправления края к эффективной реализации полномочий, закрепленных за муниципальными образованиями»</t>
  </si>
  <si>
    <t>Подпрограмма «Поддержка местных инициатив»</t>
  </si>
  <si>
    <t>Государственная программа Красноярского края «Создание условий для обеспечения доступным и комфортным жильем граждан»</t>
  </si>
  <si>
    <t>Подпрограмма «Стимулирование жилищного строительства»</t>
  </si>
  <si>
    <t>Подпрограмма «Переселение граждан из аварийного жилищного фонда»</t>
  </si>
  <si>
    <t>Подпрограмма «Повышение доступности ипотечного кредитования»</t>
  </si>
  <si>
    <t>Подпрограмма «Улучшение жилищных условий отдельных категорий граждан»</t>
  </si>
  <si>
    <t>Подпрограмма «Развитие земельно-имущественных отношений муниципальных образований»</t>
  </si>
  <si>
    <t>Государственная программа Красноярского края «Содействие занятости населения»</t>
  </si>
  <si>
    <t>Подпрограмма «Активная политика занятости населения и социальная поддержка безработных граждан»</t>
  </si>
  <si>
    <t>Подпрограмма «Оказание содействия добровольному переселению соотечественников, проживающих за рубежом»</t>
  </si>
  <si>
    <t>Государственная программа Красноярского края «Управление государственными финансами»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</si>
  <si>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</t>
  </si>
  <si>
    <t>Подпрограмма «Управление государственным долгом»</t>
  </si>
  <si>
    <t>Подпрограмма «Организация и осуществление внутреннего государственного финансового контроля и контроля в сфере закупок»</t>
  </si>
  <si>
    <t>Государственная программа Красноярского края «Сохранение и развитие традиционного образа жизни и хозяйственной деятельности коренных малочисленных народов»</t>
  </si>
  <si>
    <t>Подпрограмма «Поддержка лиц из числа коренных малочисленных народов и лиц, ведущих традиционный образ жизни»</t>
  </si>
  <si>
    <t>Подпрограмма «Развитие домашнего северного оленеводства»</t>
  </si>
  <si>
    <t>Государственная программа Красноярского края «Содействие развитию гражданского общества»</t>
  </si>
  <si>
    <t>Подпрограмма «Обеспечение реализации общественных и гражданских инициатив и поддержка институтов гражданского общества»</t>
  </si>
  <si>
    <t>Подпрограмма «Открытость власти и информирование населения о деятельности и решениях органов государственной власти Красноярского края и информационно-разъяснительная работа по актуальным социально значимым вопросам»</t>
  </si>
  <si>
    <t>Государственная программа Красноярского края «Укрепление единства российской нации и этнокультурное развитие народов Красноярского края»</t>
  </si>
  <si>
    <t>Подпрограмма «Государственно-общественное партнерство в сфере государственной национальной политики»</t>
  </si>
  <si>
    <t>Подпрограмма «Общероссийская гражданская идентичность»</t>
  </si>
  <si>
    <t>Подпрограмма «Этнокультурное и языковое развитие народов края»</t>
  </si>
  <si>
    <t>Подпрограмма «Развитие русского этноса, русской культуры, традиций и языка»</t>
  </si>
  <si>
    <t>Подпрограмма «Российское казачество Красноярского края»</t>
  </si>
  <si>
    <t>2150000000</t>
  </si>
  <si>
    <t>Подпрограмма «Содействие социально-культурной адаптации и интеграции иностранных граждан»</t>
  </si>
  <si>
    <t>2160000000</t>
  </si>
  <si>
    <t>Подпрограмма «Противодействие распространению радикальной, экстремистской идеологии на национальной и религиозной почве»</t>
  </si>
  <si>
    <t>2170000000</t>
  </si>
  <si>
    <t>2180000000</t>
  </si>
  <si>
    <t>Государственная программа Красноярского края «Комплексное территориальное развитие Красноярского края»</t>
  </si>
  <si>
    <t>2300000000</t>
  </si>
  <si>
    <t>Подпрограмма «Инфраструктурное обеспечение развития муниципальных образований края»</t>
  </si>
  <si>
    <t>2310000000</t>
  </si>
  <si>
    <t>Подпрограмма «Продвижение инвестиционного потенциала территорий края»</t>
  </si>
  <si>
    <t>2320000000</t>
  </si>
  <si>
    <t>2390000000</t>
  </si>
  <si>
    <t>Государственная программа Красноярского края «Содействие органам местного самоуправления в формировании современной городской среды»</t>
  </si>
  <si>
    <t>Подпрограмма «Создание условий для вовлечения граждан в реализацию муниципальных программ формирования современной городской среды»</t>
  </si>
  <si>
    <t>Подпрограмма «Благоустройство дворовых и общественных территорий муниципальных образований»</t>
  </si>
  <si>
    <t>Реновация учреждений отрасли культуры в рамках подпрограммы «Сохранение культурного наследия» государственной программы Красноярского края «Развитие культуры и туризма»</t>
  </si>
  <si>
    <t>081A154550</t>
  </si>
  <si>
    <t>Обеспечение деятельности (оказание услуг) подведомственных учреждений на реализацию регионального проекта «Творческие люди»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</si>
  <si>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084A200611</t>
  </si>
  <si>
    <t>084A221330</t>
  </si>
  <si>
    <t>Субсидии социально ориентированным некоммерческим организациям Красноярского края на конкурсной основе на финансирование расходов, связанных с реализацией культурных проектов (мероприятий),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</si>
  <si>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084A221340</t>
  </si>
  <si>
    <t>Субсидии социально ориентированным некоммерческим организациям Красноярского края на конкурсной основе на реализацию инновационных социально значимых проектов в области культуры и искусства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</si>
  <si>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084A274820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</si>
  <si>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</si>
  <si>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084A354530</t>
  </si>
  <si>
    <t>Иные межбюджетные трансферты бюджетам муниципальных образований на создание виртуальных концертных залов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</si>
  <si>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085A154560</t>
  </si>
  <si>
    <t>Модернизация театров юного зрителя и театров кукол (капитальный ремонт)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</si>
  <si>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085A155191</t>
  </si>
  <si>
    <t>Субсидии бюджетам муниципальных образований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</si>
  <si>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085A155193</t>
  </si>
  <si>
    <t>Субсидии бюджетам муниципальных образований на государственную поддержку отрасли культуры (модернизация детских школ искусств)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</si>
  <si>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085A155194</t>
  </si>
  <si>
    <t>Субсидии бюджетам муниципальных образований на государственную поддержку отрасли культуры (обеспечение учреждений культуры специализированным автотранспортом для обслуживания населения, в том числе сельского населения)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</si>
  <si>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085A174840</t>
  </si>
  <si>
    <t>Иные межбюджетные трансферты бюджетам муниципальных образований на создание (реконструкцию) и капитальный ремонт культурно-досуговых учреждений в сельской местности в рамках 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</si>
  <si>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Обеспечение деятельности (оказание услуг) подведомственных учреждений на реализацию регионального проекта «Творческие люди»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</si>
  <si>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085A200611</t>
  </si>
  <si>
    <t>085A255195</t>
  </si>
  <si>
    <t>Иные межбюджетные трансферты бюджетам муниципальных образований на государственную поддержку лучших работников сельских учреждений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</si>
  <si>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085A255196</t>
  </si>
  <si>
    <t>Иные межбюджетные трансферты бюджетам муниципальных образований на государственную поддержку лучших сельских учреждений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</si>
  <si>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131D216320</t>
  </si>
  <si>
    <t>131D216330</t>
  </si>
  <si>
    <t>Формирование информационно-телекоммуникационной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«Интернет» в рамках подпрограммы «Инфраструктура информационного общества и электронного  правительства» государственной программы Красноярского края «Развитие информационного общества»</t>
  </si>
  <si>
    <t>131D251170</t>
  </si>
  <si>
    <t>Формирование и функционирование необходимой информационно-технологической и телекоммуникационной инфраструктуры на участках мировых судей в рамках подпрограммы «Инфраструктура информационного общества и электронного  правительства» государственной программы Красноярского края «Развитие информационного общества»</t>
  </si>
  <si>
    <t>131D255890</t>
  </si>
  <si>
    <t>Субсидии бюджетам муниципальных образований на создание условий для обеспечения услугами связи малочисленных и труднодоступных населенных пунктов Красноярского края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</si>
  <si>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131D276450</t>
  </si>
  <si>
    <t>131D416300</t>
  </si>
  <si>
    <t>Развитие, сопровождение и эксплуатация защищенной сети передачи данных, а также систем защиты информации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</si>
  <si>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131D416370</t>
  </si>
  <si>
    <t>131D616340</t>
  </si>
  <si>
    <t>Обеспечение функционирования информационных и телекоммуникационных систем органов государственной власти края, иных государственных органов края и государственных учреждений края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</si>
  <si>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131D616350</t>
  </si>
  <si>
    <t>131D616380</t>
  </si>
  <si>
    <t>Создание и внедрение современных информационных технологий в сфере государственного управления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</si>
  <si>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131D616460</t>
  </si>
  <si>
    <t>Обеспечение образовательных организаций материально-технической базой для внедрения цифровой образовательной среды в рамках подпрограммы «Развитие профессионального образования» государственной программы Красноярского края «Развитие образования»</t>
  </si>
  <si>
    <t>021E452100</t>
  </si>
  <si>
    <t>Создание и обеспечение функционирования центров опережающей профессиональной подготовки в рамках подпрограммы «Развитие профессионального образования» государственной программы Красноярского края «Развитие образования»</t>
  </si>
  <si>
    <t>021E651770</t>
  </si>
  <si>
    <t>Создание (обновление) материально-технической базы образовательных организаций, реализующих программы среднего профессионального образования, в рамках подпрограммы «Развитие профессионального образования» государственной программы Красноярского края «Развитие образования»</t>
  </si>
  <si>
    <t>Создание новых мест в общеобразовательных организациях, расположенных в сельской местности и поселках городского типа, за счет средств краевого бюджета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</si>
  <si>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022E116180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</si>
  <si>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</si>
  <si>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022E151690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</si>
  <si>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</si>
  <si>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022E151870</t>
  </si>
  <si>
    <t>Создание новых мест в общеобразовательных организациях, расположенных в сельской местности и поселках городского типа,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</si>
  <si>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022E152300</t>
  </si>
  <si>
    <t>022E153050</t>
  </si>
  <si>
    <t>Создание новых мест в общеобразовательных организациях города Красноярска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</si>
  <si>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022E155200</t>
  </si>
  <si>
    <t>022E174210</t>
  </si>
  <si>
    <t>Создание новых мест в общеобразовательных организациях города Красноярска за счет средств краевого бюджета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</si>
  <si>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</si>
  <si>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022E250970</t>
  </si>
  <si>
    <t>Обеспечение образовательных организаций материально-технической базой для внедрения цифровой образовательной среды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</si>
  <si>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022E452100</t>
  </si>
  <si>
    <t>Обеспечение деятельности (оказание услуг) подведомственных учреждений на реализацию регионального проекта «Социальная активность»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</si>
  <si>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101E800611</t>
  </si>
  <si>
    <t>101E876620</t>
  </si>
  <si>
    <t>042F552431</t>
  </si>
  <si>
    <t>Субсидии бюджетам муниципальных образований края на строительство и реконструкцию (модернизацию) объектов питьевого водоснабжения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</si>
  <si>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042F552432</t>
  </si>
  <si>
    <t>Субсидии государственному предприятию Красноярского края «Центр развития коммунального комплекса» на строительство и реконструкцию (модернизацию) объектов питьевого водоснабжения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</si>
  <si>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бюджету муниципального образования город Красноярск на реализацию проектов по развитию территорий, расположенных в границах населенных пунктов, предусматривающих строительство жилья, в рамках подпрограммы «Стимулирование жилищного строительства» государственной программы Красноярского края «Создание условий для обеспечения доступным и комфортным жильем граждан»</t>
  </si>
  <si>
    <t>161F150210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</si>
  <si>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«Переселение граждан из аварийного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</si>
  <si>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162F367483</t>
  </si>
  <si>
    <t>Субсидии бюджетам муниципальных образований на обеспечение мероприятий по переселению граждан из аварийного жилищного фонда в рамках подпрограммы «Переселение граждан из аварийного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</si>
  <si>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162F367484</t>
  </si>
  <si>
    <t>Иные межбюджетные трансферты бюджетам муниципальных образований Красноярского края - победителей Всероссийского конкурса лучших проектов создания комфортной городской среды на реализацию комплекса мероприятий по благоустройству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</si>
  <si>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242F254240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</si>
  <si>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</si>
  <si>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242F255550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</si>
  <si>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</si>
  <si>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242F274510</t>
  </si>
  <si>
    <t>061G2R2690</t>
  </si>
  <si>
    <t>Обеспечение деятельности (оказание услуг) подведомственных учреждений на реализацию регионального проекта «Чистый воздух» в рамках подпрограммы «Обеспечение реализации государственной программы и прочие мероприятия» государственной программы Красноярского края «Охрана окружающей среды, воспроизводство природных ресурсов»</t>
  </si>
  <si>
    <t>066G400611</t>
  </si>
  <si>
    <t>Увеличение площади лесовосстановления в рамках подпрограммы «Обеспечение использования, охраны, защиты и воспроизводства лесов» государственной программы Красноярского края «Развитие лесного хозяйства»</t>
  </si>
  <si>
    <t>071GА54290</t>
  </si>
  <si>
    <t>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в рамках подпрограммы «Обеспечение использования, охраны, защиты и воспроизводства лесов» государственной программы Красноярского края «Развитие лесного хозяйства»</t>
  </si>
  <si>
    <t>071GА54320</t>
  </si>
  <si>
    <t>112I255276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</si>
  <si>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созданию благоприятных условий для осуществления деятельности самозанятыми гражданами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</si>
  <si>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112I455275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</si>
  <si>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созданию условий для легкого старта и комфортного ведения бизнеса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</si>
  <si>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112I455277</t>
  </si>
  <si>
    <t>112I555272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</si>
  <si>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акселерации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</si>
  <si>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112I577701</t>
  </si>
  <si>
    <t>145I554801</t>
  </si>
  <si>
    <t>145I554802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</si>
  <si>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наблюдении,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</si>
  <si>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011N255860</t>
  </si>
  <si>
    <t>Оказание скорой специализированной медицинской помощи, требующей санитарно-авиационной эвакуации,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Красноярского края «Развитие здравоохранения»</t>
  </si>
  <si>
    <t>012N117770</t>
  </si>
  <si>
    <t>Обеспечение закупки авиационных работ органами государственной власти субъектов Российской Федерации в целях оказания медицинской помощи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Красноярского края «Развитие здравоохранения»</t>
  </si>
  <si>
    <t>012N155540</t>
  </si>
  <si>
    <t>Оснащение оборудованием региональных сосудистых центров и первичных сосудистых отделений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Красноярского края «Развитие здравоохранения»</t>
  </si>
  <si>
    <t>012N251920</t>
  </si>
  <si>
    <t>012N351900</t>
  </si>
  <si>
    <t>Переоснащение медицинских организаций, оказывающих медицинскую помощь больным с онкологическими заболеваниями,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Красноярского края «Развитие здравоохранения»</t>
  </si>
  <si>
    <t>Методическое обеспечение процесса информатизации в рамках подпрограммы «Развитие информатизации в здравоохранении» государственной программы Красноярского края «Развитие здравоохранения»</t>
  </si>
  <si>
    <t>016N718110</t>
  </si>
  <si>
    <t>016N751140</t>
  </si>
  <si>
    <t>Развитие материально-технической базы медицинских организаций Красноярского края на реализацию регионального проекта «Борьба с сердечно-сосудистыми заболеваниями» в рамках подпрограммы «Совершенствование схемы территориального планирования здравоохранения» государственной программы Красноярского края «Развитие здравоохранения»</t>
  </si>
  <si>
    <t>017N218231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</si>
  <si>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обслуживания,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</si>
  <si>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011P354680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</si>
  <si>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</si>
  <si>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022P252320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</si>
  <si>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</si>
  <si>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022P252530</t>
  </si>
  <si>
    <t>Единовременное пособие при рождении одновременно двух и более детей (в соответствии с Законом края от 9 декабря 2010 года № 11-5393) с учетом расходов на доставку и пересылку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</si>
  <si>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032P102710</t>
  </si>
  <si>
    <t>Предоставление, доставка и пересылка краевого материнского (семейного) капитала (в соответствии с Законом края от 9 июня 2011 года № 12-5937)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</si>
  <si>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032P104110</t>
  </si>
  <si>
    <t>Предоставление, доставка и пересылка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</si>
  <si>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032P150840</t>
  </si>
  <si>
    <t>Ежемесячные выплаты в связи с рождением (усыновлением) первого ребенка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</si>
  <si>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032P155730</t>
  </si>
  <si>
    <t>Предоставление, доставка и пересылка ежемесячной денежной выплаты на ребенка в возрасте от 1,5 до 3 лет, которому временно не предоставлено место в государственной (муниципальной) образовательной организации, реализующей основную образовательную программу дошкольного образования, в рамках подпрограммы «Социальная поддержка семей, имеющих детей» государственной программы Красноярского края «Развитие системы социальной поддержки граждан»</t>
  </si>
  <si>
    <t>032P175610</t>
  </si>
  <si>
    <t>036P300611</t>
  </si>
  <si>
    <t>Обеспечение деятельности (оказание услуг)  подведомственных учреждений на реализацию регионального проекта «Разработка и реализация программы системной поддержки и повышения качества жизни граждан старшего поколения»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</si>
  <si>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обслуживания,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</si>
  <si>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036P351210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</si>
  <si>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</si>
  <si>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091P551390</t>
  </si>
  <si>
    <t>091P552281</t>
  </si>
  <si>
    <t>Субсидии бюджетам муниципальных районов на оснащение объектов спортивной инфраструктуры спортивно-технологическим оборудованием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</si>
  <si>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Федерации, в рамках подпрограммы «Развитие спорта высших достижений» государственной программы Красноярского края «Развитие физической культуры и спорта»</t>
  </si>
  <si>
    <t>092P550810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</si>
  <si>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Федерации,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</si>
  <si>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093P550810</t>
  </si>
  <si>
    <t>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</si>
  <si>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093P552291</t>
  </si>
  <si>
    <t>Социальные выплаты на погашение процентной ставки по кредитам, привлеченным работниками бюджетной сферы Красноярского края на улучшение жилищных условий (в соответствии с Законом края от 17 декабря 2004 года № 13-2769), в рамках подпрограммы «Повышение доступности ипотечного кредитования» государственной программы Красноярского края «Создание условий для обеспечения доступным и комфортным жильем граждан»</t>
  </si>
  <si>
    <t>163P112610</t>
  </si>
  <si>
    <t>Социальные выплаты на погашение основного долга по кредитам (займам), привлеченным работниками бюджетной сферы Красноярского края на улучшение жилищных условий (в соответствии с Законом края от 29 января 2009 года № 8-2848), в рамках подпрограммы «Повышение доступности ипотечного кредитования» государственной программы Красноярского края «Создание условий для обеспечения доступным и комфортным жильем граждан»</t>
  </si>
  <si>
    <t>163P112630</t>
  </si>
  <si>
    <t>Социальные выплаты на оплату процентной ставки по кредитам (займам), привлеченным гражданами, имеющими четверых и более детей, на улучшение жилищных условий (в соответствии с Законом края от 2 октября 2008 года № 7-2176), в рамках подпрограммы «Повышение доступности ипотечного кредитования» государственной программы Красноярского края «Создание условий для обеспечения доступным и комфортным жильем граждан»</t>
  </si>
  <si>
    <t>163P112640</t>
  </si>
  <si>
    <t>164P103310</t>
  </si>
  <si>
    <t>Улучшение жилищных условий женщин, награжденных Почетным знаком Красноярского края «Материнская слава» (в соответствии с Законом края от 21 декабря 2010 года № 11-5514), с учетом расходов на доставку и пересылку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</si>
  <si>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Повышение эффективности службы занятости в рамках подпрограммы «Активная политика занятости населения и социальная поддержка безработных граждан» государственной программы Красноярского края «Содействие занятости населения»</t>
  </si>
  <si>
    <t>171P252910</t>
  </si>
  <si>
    <t>171P254780</t>
  </si>
  <si>
    <t>Предоставление работодателям финансовой поддержки, предусмотренной сертификатом на привлечение трудовых ресурсов, в рамках подпрограммы «Активная политика занятости населения и социальная поддержка безработных граждан» государственной программы Красноярского края «Содействие занятости населения»</t>
  </si>
  <si>
    <t>Мероприятия по профилактике правонарушений и укреплению общественного порядка и общественной безопасности на реализацию регионального проекта «Безопасность дорожного движения»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Красноярского края «Развитие здравоохранения»</t>
  </si>
  <si>
    <t>012R308221</t>
  </si>
  <si>
    <t>Оснащение автомобилями скорой медицинской помощи медицинских организаций в целях оказания скорой медицинской помощи пациентам, пострадавшим при дорожно-транспортных происшествиях,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здравоохранения»</t>
  </si>
  <si>
    <t>018R318360</t>
  </si>
  <si>
    <t>Вовлечение детей и молодежи в деятельность по профилактике дорожно-транспортного травматизма, включая развитие отрядов юных инспекторов движения в Красноярском крае,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</si>
  <si>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022R316230</t>
  </si>
  <si>
    <t>Организация работы центра по профилактике детского дорожно-транспортного травматизма на базе автомобиля «Лаборатория безопасности» в городах и районах края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</si>
  <si>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022R316240</t>
  </si>
  <si>
    <t>Мероприятия по профилактике правонарушений и укреплению общественного порядка и общественной безопасности на реализацию  регионального проекта «Безопасность дорожного движения»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</si>
  <si>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051R308220</t>
  </si>
  <si>
    <t>Ремонт, капитальный ремонт автомобильных дорог общего пользования регионального и межмуниципального значения Красноярской агломерации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</si>
  <si>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Ремонт, капитальный ремонт автомобильных дорог общего пользования регионального и межмуниципального значения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</si>
  <si>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Строительство и реконструкция автомобильных дорог общего пользования регионального и межмуниципального значения Красноярской агломерации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</si>
  <si>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Строительство и реконструкция автомобильных дорог общего пользования регионального и межмуниципального значения, обеспечивающих формирование внутрикраевых транспортных коридоров и автодорожную доступность территорий,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</si>
  <si>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123R15389F</t>
  </si>
  <si>
    <t>Субсидия бюджету городского округа город Красноярск на ремонт, капитальный ремонт, реконструкцию, строительство автомобильных дорог общего пользования местного значения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</si>
  <si>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Организация и обеспечение безопасности дорожного движения с применением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движения, включая финансирование почтовых расходов, связанных с рассылкой постановлений по делам об административных правонарушениях, выявленных работающими в автоматическом режиме специальными техническими средствами, имеющими функции фото- и киносъемки, видеозаписи для фиксации нарушений правил дорожного движения, а также рассылкой уведомлений и решений, связанных с рассмотрением жалоб на указанные постановления,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</si>
  <si>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Устройство, содержание и эксплуатация пунктов весового контроля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</si>
  <si>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</si>
  <si>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</si>
  <si>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123R373980</t>
  </si>
  <si>
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</si>
  <si>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123R374270</t>
  </si>
  <si>
    <t>111T677706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</si>
  <si>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развитию международной кооперации и экспорта в рамках подпрограммы «Развитие инновационной деятельности, промышленности и экспорта» государственной программы Красноярского края «Развитие малого и среднего предпринимательства и инновационной деятельности»</t>
  </si>
  <si>
    <t>Субсидии на возмещение части затрат на производство масличных культур в рамках подпрограммы «Развитие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</si>
  <si>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14БT252590</t>
  </si>
  <si>
    <t>Изменения бюджетных ассигнований по национальным проектам в 2022-2024 годах 
в сравнении с 2021 годом</t>
  </si>
  <si>
    <t>Наименование целевой статьи (национального проекта, мероприятия)</t>
  </si>
  <si>
    <t>A</t>
  </si>
  <si>
    <t>D</t>
  </si>
  <si>
    <t>F</t>
  </si>
  <si>
    <t>G</t>
  </si>
  <si>
    <t>I</t>
  </si>
  <si>
    <t>L</t>
  </si>
  <si>
    <t>N</t>
  </si>
  <si>
    <t>P</t>
  </si>
  <si>
    <t>R</t>
  </si>
  <si>
    <t>T</t>
  </si>
  <si>
    <t>Национальный проект "Культура"</t>
  </si>
  <si>
    <t>Национальная программа "Цифровая экономика Российской Федерации"</t>
  </si>
  <si>
    <t>Национальный проект "Демография"</t>
  </si>
  <si>
    <t>Национальный проект "Жилье и городская среда"</t>
  </si>
  <si>
    <t>Национальный проект "Экология"</t>
  </si>
  <si>
    <t>Национальный проект "Малое и среднее предпринимательство и поддержка индивидуальной предпринимательской инициативы"</t>
  </si>
  <si>
    <t>Национальный проект "Производительность труда"</t>
  </si>
  <si>
    <t>Национальный проект "Здравоохранение"</t>
  </si>
  <si>
    <t>Национальный проект "Международная кооперация и экспорт"</t>
  </si>
  <si>
    <t>в том числе условно утвержденные расходы</t>
  </si>
  <si>
    <t xml:space="preserve"> к заключению на проект закона края </t>
  </si>
  <si>
    <t>№7888-165ПЗ от 14.10.2022</t>
  </si>
  <si>
    <t>№ 7888-165ПЗ от 14.10.2022</t>
  </si>
  <si>
    <t>Основные параметры краевого бюджета в 2023-2025 годах в сравнении с 2022 годом</t>
  </si>
  <si>
    <t>2022 год*</t>
  </si>
  <si>
    <t>Изменения 2023 к 2022 году</t>
  </si>
  <si>
    <t>2025 год</t>
  </si>
  <si>
    <t>Дотации на частичную компенсацию расходов на повышение оплаты труда отдельным категориям работников бюджетной сферы края</t>
  </si>
  <si>
    <t>Средства ФПСС</t>
  </si>
  <si>
    <t>Верхний предел государственного внутреннего долга на 1 января</t>
  </si>
  <si>
    <t>Расходы краевого бюджета по разделам классификации расходов бюджета 
за 2022-2025 годы</t>
  </si>
  <si>
    <t>Изменения бюджетных ассигнований по государственным программам (подпрограммам) Красноярского края
в 2023-2025 годах в сравнении с 2022 годом</t>
  </si>
  <si>
    <t>Подпрограмма «Охрана окружающей среды, природных комплексов и объектов»</t>
  </si>
  <si>
    <t>081A155900</t>
  </si>
  <si>
    <t>085A155130</t>
  </si>
  <si>
    <t>Субсидии бюджетам муниципальных образований на техническое оснащение муниципальных музеев в рамках подпрограммы «Сохранение культурного наследия» государственной программы Красноярского края «Развитие культуры и туризма»</t>
  </si>
  <si>
    <t>Субсидии бюджетам муниципальных образований на развитие сети учреждений культурно-досугового типа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</si>
  <si>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Иные межбюджетные трансферты бюджетам муниципальных образований края на создание модельных муниципальных библиотек в рамках подпрограммы «Сохранение культурного наследия» государственной программы Красноярского края «Развитие культуры и туризма»</t>
  </si>
  <si>
    <t>081A154540</t>
  </si>
  <si>
    <t>Создание, развитие, эксплуатация и использование информационно-коммуникационных технологий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</si>
  <si>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Создание, развитие, эксплуатация сетей связи и сооружений связи на территории Красноярского края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</si>
  <si>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Обеспечение устойчивости и безопасности информационной инфраструктуры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</si>
  <si>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Создание, развитие, эксплуатация и использование единого информационного пространства Красноярского края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</si>
  <si>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Создание, развитие, эксплуатация и использование информационных систем и программного обеспечения в рамках подпрограммы «Инфраструктура информационного общества и электронного правительства» государственной программы Красноярского края «Развитие информационного общества»</t>
  </si>
  <si>
    <t>E</t>
  </si>
  <si>
    <t>021E653590</t>
  </si>
  <si>
    <t>022E151730</t>
  </si>
  <si>
    <t>Создание детских технопарков «Кванториум»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</si>
  <si>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</si>
  <si>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022E251890</t>
  </si>
  <si>
    <t>Создание центров выявления и поддержки одаренных детей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</si>
  <si>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022E254910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</si>
  <si>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</si>
  <si>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023E152560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</si>
  <si>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человек, в рамках подпрограммы «Развитие кадрового потенциала отрасли»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</si>
  <si>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</si>
  <si>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101EГ00611</t>
  </si>
  <si>
    <t>Обеспечение деятельности (оказание услуг) подведомственных учреждений на реализацию регионального проекта «Развитие системы поддержки молодежи («Молодежь России»)»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</si>
  <si>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022E15230F</t>
  </si>
  <si>
    <t>Создание новых мест в общеобразовательных организациях, расположенных в сельской местности и поселках городского типа, за счет средств резервного фонда Правительства Российской Федерации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</si>
  <si>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022E15520F</t>
  </si>
  <si>
    <t>Создание новых мест в общеобразовательных организациях города Красноярска за счет средств резервного фонда Правительства Российской Федерации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</si>
  <si>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101E854121</t>
  </si>
  <si>
    <t>Субсидии некоммерческим организациям (за исключением государственных (муниципальных) учреждений) на реализацию практик поддержки добровольчества (волонтерства) по итогам проведения ежегодного Всероссийского конкурса лучших региональных практик поддержки волонтерства «Регион добрых дел»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</si>
  <si>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101E854122</t>
  </si>
  <si>
    <t>Реализация практик поддержки добровольчества (волонтерства) по итогам проведения ежегодного Всероссийского конкурса лучших региональных практик поддержки волонтерства «Регион добрых дел»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</si>
  <si>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042F55243F</t>
  </si>
  <si>
    <t>Субсидии бюджетам муниципальных образований края на строительство и реконструкцию (модернизацию) объектов питьевого водоснабжения за счет средств резервного фонда Правительства Российской Федерации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</si>
  <si>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242F25424F</t>
  </si>
  <si>
    <t>Иные межбюджетные трансферты бюджетам муниципальных образований Красноярского края - победителей Всероссийского конкурса лучших проектов создания комфортной городской среды на реализацию комплекса мероприятий по благоустройству за счет средств резервного фонда Правительства Российской Федерации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</si>
  <si>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Национальный проект "Образование"</t>
  </si>
  <si>
    <t>061G800272</t>
  </si>
  <si>
    <t>Выполнение федеральных полномочий за счет средств краевого бюджета на улучшение экологического состояния гидрографической сети в рамках подпрограммы «Охрана окружающей среды,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</si>
  <si>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Закупка контейнеров для раздельного накопления твердых коммунальных отходов 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</si>
  <si>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064G800272</t>
  </si>
  <si>
    <t>Выполнение федеральных полномочий за счет средств краевого бюджета на улучшение экологического состояния гидрографической сети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</si>
  <si>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064G850900</t>
  </si>
  <si>
    <t>Улучшение экологического состояния гидрографической сети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</si>
  <si>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067G451081</t>
  </si>
  <si>
    <t>Иной межбюджетный трансферт бюджету муниципального образования город Красноярск на реализацию комплексной программы по переводу частных домовладений с угольного отопления на более экологичные виды отопления, в том числе электроотопление, в рамках подпрограммы «Охрана атмосферного воздуха, мониторинг окружающей среды» государственной программы Красноярского края «Охрана окружающей среды, воспроизводство природных ресурсов»</t>
  </si>
  <si>
    <t>067G451082</t>
  </si>
  <si>
    <t>Иной межбюджетный трансферт бюджету муниципального образования город Красноярск на приобретение троллейбусов, электробусов и зарядных станций в рамках подпрограммы «Охрана атмосферного воздуха, мониторинг окружающей среды» государственной программы Красноярского края «Охрана окружающей среды, воспроизводство природных ресурсов»</t>
  </si>
  <si>
    <t>071GА00273</t>
  </si>
  <si>
    <t>Выполнение федеральных полномочий за счет средств краевого бюджета по увеличению площади лесовосстановления в рамках подпрограммы «Обеспечение использования, охраны, защиты и воспроизводства лесов» государственной программы Красноярского края «Развитие лесного хозяйства»</t>
  </si>
  <si>
    <t>Гранты в форме субсидии субъектам малого и среднего предпринимательства, включенным в реестр социальных предпринимателей, или субъектам малого и среднего предпринимательства, созданным физическими лицами в возрасте до 25 лет включительно,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</si>
  <si>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мероприятий, направленных на развитие экспорта субъектов малого и среднего предпринимательства,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</si>
  <si>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Создание системы поддержки фермеров и развитие сельской кооперации (гранты «Агростартап» в форме субсидий крестьянским (фермерским) хозяйствам или индивидуальным предпринимателям, являющимся главами крестьянских (фермерских) хозяйств, основными видами деятельности которых являются производство и (или) переработка сельскохозяйственной продукции, на финансовое обеспечение затрат, связанных с реализацией проекта создания и (или) развития хозяйства) в рамках подпрограммы «Развитие малых форм хозяйствования и сельскохозяйственной кооперации»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</si>
  <si>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понесенных в текущем финансовом году затрат) в рамках подпрограммы «Развитие малых форм хозяйствования и сельскохозяйственной кооперации»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</si>
  <si>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145I554803</t>
  </si>
  <si>
    <t>Создание системы поддержки фермеров и развитие сельской кооперации (субсидии центру компетенций в сфере сельскохозяйственной кооперации и поддержки фермеров на финансовое обеспечение (возмещение) затрат, связанных с осуществлением его деятельности) в рамках подпрограммы «Развитие малых форм хозяйствования и сельскохозяйственной кооперации»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</si>
  <si>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J</t>
  </si>
  <si>
    <t>086J253420</t>
  </si>
  <si>
    <t>Субсидии субъектам туристской деятельности Красноярского края в целях финансового обеспечения исполнения государственного социального заказа на оказание услуг в социальной сфере, направленных на повышение доступности и популяризацию туризма для детей школьного возраста, в рамках подпрограммы «Развитие внутреннего и въездного туризма» государственной программы Красноярского края «Развитие культуры и туризма»</t>
  </si>
  <si>
    <t>111L252890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</si>
  <si>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адресной поддержке повышения производительности труда на предприятиях в рамках подпрограммы «Развитие инновационной деятельности, промышленности и экспорта» государственной программы Красноярского края «Развитие малого и среднего предпринимательства и инновационной деятельности»</t>
  </si>
  <si>
    <t>Реализация региональных проектов «Создание единого цифрового контура в здравоохранении на основе единой государственной информационной системы здравоохранения (ЕГИСЗ)» в рамках подпрограммы «Развитие информатизации в здравоохранении» государственной программы Красноярского края «Развитие здравоохранения»</t>
  </si>
  <si>
    <t>017N953650</t>
  </si>
  <si>
    <t>Реализация регионального проекта модернизации первичного звена здравоохранения в рамках подпрограммы «Совершенствование схемы территориального планирования здравоохранения» государственной программы Красноярского края «Развитие здравоохранения»</t>
  </si>
  <si>
    <t>017N95365F</t>
  </si>
  <si>
    <t>Реализация регионального проекта модернизации первичного звена здравоохранения за счет средств резервного фонда Правительства Российской Федерации в рамках подпрограммы «Совершенствование схемы территориального планирования здравоохранения» государственной программы Красноярского края «Развитие здравоохранения»</t>
  </si>
  <si>
    <t>036P35121F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</si>
  <si>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обслуживания, за счет средств резервного фонда Правительства Российской Федерации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</si>
  <si>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123R123840</t>
  </si>
  <si>
    <t>Строительство, реконструкция, капитальный ремонт и ремонт искусственных сооружений на автомобильных дорогах общего пользования регионального и межмуниципального значения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</si>
  <si>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Строительство автомобильных дорог общего пользования регионального и межмуниципального значения в целях развития инфраструктуры дорожного хозяйства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</si>
  <si>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</si>
  <si>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</si>
  <si>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123R254180</t>
  </si>
  <si>
    <t>Внедрение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регионального, межмуниципального и местного значения Красноярской агломерации,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</si>
  <si>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Развитие инфраструктуры дорожного хозяйства на автомобильных дорогах общего пользования регионального и межмуниципального значения за счет средств дорожного фонда Красноярского края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</si>
  <si>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Всего</t>
  </si>
  <si>
    <t>Национальный проект "Туризм и индустрия гостеприимства"</t>
  </si>
  <si>
    <t>Национальный проект "Безопасные качественные дороги"</t>
  </si>
  <si>
    <t>Финансовое обеспечение национальных проектов в 2019-2025 годах</t>
  </si>
  <si>
    <t>Наименование национальных проектов (программ)</t>
  </si>
  <si>
    <t>2022 год (в ред. Закона от 06.10.2022 № 4-1045)</t>
  </si>
  <si>
    <t>отклонение
2023 г.
к 2022 г</t>
  </si>
  <si>
    <t>Всего в 2023-2025 годах</t>
  </si>
  <si>
    <t>Всего в 2019 - 2025 годах</t>
  </si>
  <si>
    <t>средства федерального бюджета (в том числе государственной корпорации - Фонда ЖКХ)</t>
  </si>
  <si>
    <t>средства краевого бюджета</t>
  </si>
  <si>
    <t>"Безопасные качественные дороги"</t>
  </si>
  <si>
    <t>"Демография"</t>
  </si>
  <si>
    <t>"Жилье и городская среда"</t>
  </si>
  <si>
    <t>"Здравоохранение"</t>
  </si>
  <si>
    <t>"Образование"</t>
  </si>
  <si>
    <t>"Цифровая экономика Российской Федерации"</t>
  </si>
  <si>
    <t>"Экология"</t>
  </si>
  <si>
    <t>"Культура"</t>
  </si>
  <si>
    <t>Комплексный план модернизации и расширения магистральной инфраструктуры</t>
  </si>
  <si>
    <t>"Малое и среднее предпринимательство и поддержка индивидуальной предпринимательской инициативы"</t>
  </si>
  <si>
    <t>"Международная кооперация и экспорт"</t>
  </si>
  <si>
    <t>"Производительность труда"</t>
  </si>
  <si>
    <t>"Туризм и индустрия гостеприимства"</t>
  </si>
  <si>
    <t>"Наука и университеты"</t>
  </si>
  <si>
    <t>Приложение 9</t>
  </si>
  <si>
    <t>Приложение 2</t>
  </si>
  <si>
    <t>Основные показатели развития экономики края и параметры Прогноза СЭР на 2021-2025 годы</t>
  </si>
  <si>
    <t>Наименование параметра</t>
  </si>
  <si>
    <t>Ед.изм.</t>
  </si>
  <si>
    <t>Прогноз на 2021-2023 гг.</t>
  </si>
  <si>
    <t>Факт*</t>
  </si>
  <si>
    <t>Отклоне- ние</t>
  </si>
  <si>
    <t>Прогноз на 2022-2024 гг.</t>
  </si>
  <si>
    <t>Оценка*</t>
  </si>
  <si>
    <t>Прогноз на 2023-2025 гг.</t>
  </si>
  <si>
    <t>Объем ВРП</t>
  </si>
  <si>
    <t>млрд руб.</t>
  </si>
  <si>
    <t>Темп роста ВРП в сопоставимых ценах</t>
  </si>
  <si>
    <t>%</t>
  </si>
  <si>
    <t>Среднегодовой индекс потребительских цен</t>
  </si>
  <si>
    <t>Индекс потребительских цен в конце года (к декабрю предыдущего года)</t>
  </si>
  <si>
    <t>Промышленное производство: объём отгруженных товаров собственного производства, выполненных работ и услуг собственными силами</t>
  </si>
  <si>
    <t>Индекс промышленного производства</t>
  </si>
  <si>
    <t>Объем произведенной продукции сельского хозяйства</t>
  </si>
  <si>
    <t>Темп роста производства продукции сельского хозяйства в сопоставимых ценах</t>
  </si>
  <si>
    <t>Объем работ, выполненных в строительстве</t>
  </si>
  <si>
    <t>Темп роста объема строительных работ в сопоставимых ценах</t>
  </si>
  <si>
    <t>Объем инвестиции в основной капитал</t>
  </si>
  <si>
    <t>Темп роста объема инвестиции в основной капитал в сопоставимых ценах</t>
  </si>
  <si>
    <t>Среднемесячная заработная плата работников по полному кругу организаций</t>
  </si>
  <si>
    <t>рублей</t>
  </si>
  <si>
    <t>Среднемесячная заработная плата работников организаций бюджетной сферы</t>
  </si>
  <si>
    <t>Реальная среднемесячная з/платы работников по полному кругу организаций</t>
  </si>
  <si>
    <t>Реальная среднемесячная заработная плата работников организаций бюджетной сферы</t>
  </si>
  <si>
    <t>Реальные среднедушевые доходы населения (в месяц)</t>
  </si>
  <si>
    <t>Величина прожиточного минимума в среднем на душу населения в месяц</t>
  </si>
  <si>
    <t xml:space="preserve"> * - по данным Правительства Красноярского края</t>
  </si>
  <si>
    <t>Приложение 3</t>
  </si>
  <si>
    <t>(прирост (снижение) в % к соответствующему периоду предыдущего года)</t>
  </si>
  <si>
    <t>Показатель</t>
  </si>
  <si>
    <t>2021 г.</t>
  </si>
  <si>
    <t>2022 г.</t>
  </si>
  <si>
    <t>2023 г.</t>
  </si>
  <si>
    <t>2024 г.</t>
  </si>
  <si>
    <t>2025 г.</t>
  </si>
  <si>
    <t>Отчет</t>
  </si>
  <si>
    <t>Отклонение*</t>
  </si>
  <si>
    <t>Оценка СЭР</t>
  </si>
  <si>
    <t>Прогноз СЭР</t>
  </si>
  <si>
    <t>РФ</t>
  </si>
  <si>
    <t>края</t>
  </si>
  <si>
    <t>ВВП (ВРП)</t>
  </si>
  <si>
    <t>Промышленное производство</t>
  </si>
  <si>
    <t>С/хозяйство</t>
  </si>
  <si>
    <t>Розничная торговля</t>
  </si>
  <si>
    <t>Объем платных услуг</t>
  </si>
  <si>
    <t>Инвестиции в основной капитал</t>
  </si>
  <si>
    <t>Реальная заработная плата**</t>
  </si>
  <si>
    <t>Индекс потребительских цен на конец года (к декабрю предыдущего года)</t>
  </si>
  <si>
    <t xml:space="preserve"> * - в процентных пунктах</t>
  </si>
  <si>
    <t xml:space="preserve"> ** - по полному кругу организаций</t>
  </si>
  <si>
    <t>Государственная программа Красноярского края «Охрана окружающей среды, воспроизводство природных ресурсов»*</t>
  </si>
  <si>
    <t>* с 2023 года существенно изменилась структура государственной программы, сопоставление объемов финансирования по подпрограммам не производилось</t>
  </si>
  <si>
    <t>Направления расходования средств дорожного фонда края в 2023-2025 годах</t>
  </si>
  <si>
    <t>Разработка проектной и разрешительной документации на строительство, реконструкцию, ремонт, капитальный ремонт автомобильных дорог общего пользования регионального и межмуниципального значения и искусственных дорожных сооружений на них, а также работы по ликвидации последствий чрезвычайных ситуаций на автомобильных дорогах в соответствии с законодательством РФ в области защиты населения и территорий от чрезвычайных ситуаций</t>
  </si>
  <si>
    <t>Разработка проектов лесовосстановления, выполнение работ по лесовосстановлению и агротехнический уход за лесными растениями основных лесных древесных пород при использовании лесов для строительства, реконструкции, эксплуатации автомобильных дорог общего пользования регионального и межмуниципального значения</t>
  </si>
  <si>
    <t>1210023860</t>
  </si>
  <si>
    <t>Устройство, развитие, эксплуатация и содержание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 и межмуниципального значения</t>
  </si>
  <si>
    <t>1210023870</t>
  </si>
  <si>
    <t>110, 240, 320, 830, 850</t>
  </si>
  <si>
    <t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</t>
  </si>
  <si>
    <t>1210078470</t>
  </si>
  <si>
    <t>Обеспечение дорожной деятельности в отношении автомобильных дорог общего пользования регионального и межмуниципального значения</t>
  </si>
  <si>
    <t>12100R7840</t>
  </si>
  <si>
    <t>Строительство, реконструкция, капитальный ремонт и ремонт искусственных сооружений на автомобильных дорогах общего пользования регионального и межмуниципального значения</t>
  </si>
  <si>
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</t>
  </si>
  <si>
    <t>Строительство автомобильных дорог общего пользования регионального и межмуниципального значения в целях развития инфраструктуры дорожного хозяйства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</si>
  <si>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</t>
  </si>
  <si>
    <t>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</t>
  </si>
  <si>
    <t>Внедрение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регионального, межмуниципального и местного значения Красноярской агломерации</t>
  </si>
  <si>
    <t>240, 520, 540</t>
  </si>
  <si>
    <t>Приложение 8</t>
  </si>
  <si>
    <t>*  макроэкономические показатели - оценка 2022 года, показатели бюджета - Закон края от 09.12.2021 № 2-255
 "О краевом бюджете на 2022 год и плановый период 2023-2024 годов" (в ред. Закона от 06.10.2022 № 4-1045)</t>
  </si>
  <si>
    <t>Дотации на частичную компенсацию расходов на оплату труда работников муниципальных учреждений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</si>
  <si>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</si>
  <si>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</si>
  <si>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</si>
  <si>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</si>
  <si>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</si>
  <si>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</si>
  <si>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</si>
  <si>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</si>
  <si>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</si>
  <si>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в % к соответствующему периоду 2021 года</t>
  </si>
  <si>
    <t>январь-сентябрь</t>
  </si>
  <si>
    <t>Добыча полезных ископаемых</t>
  </si>
  <si>
    <t>1.1</t>
  </si>
  <si>
    <t>1.1.1</t>
  </si>
  <si>
    <t>1.1.2</t>
  </si>
  <si>
    <t>Обрабатывающие производства</t>
  </si>
  <si>
    <t>1.2</t>
  </si>
  <si>
    <t>1.2.1</t>
  </si>
  <si>
    <t>1.2.2</t>
  </si>
  <si>
    <t>1.2.3</t>
  </si>
  <si>
    <t>1.2.4</t>
  </si>
  <si>
    <t>1.2.5</t>
  </si>
  <si>
    <t>1.2.6</t>
  </si>
  <si>
    <t>2</t>
  </si>
  <si>
    <t>3</t>
  </si>
  <si>
    <t>4</t>
  </si>
  <si>
    <t>5</t>
  </si>
  <si>
    <t>6</t>
  </si>
  <si>
    <t>7</t>
  </si>
  <si>
    <t>8</t>
  </si>
  <si>
    <t>9</t>
  </si>
  <si>
    <t>Темп роста ввода в действие общей площади жилых домов</t>
  </si>
  <si>
    <t>10</t>
  </si>
  <si>
    <t>Темп роста оборота общественного питания в сопоставимых ценах</t>
  </si>
  <si>
    <t>Темп роста оборота розничной торговли в сопоставимых ценах</t>
  </si>
  <si>
    <t>Темп роста объема платных услуг населению в сопоставимых ценах</t>
  </si>
  <si>
    <t>Темп роста оборота оптовой торговли в сопоставимых ценах</t>
  </si>
  <si>
    <t>Темп роста перевозки пассажиров</t>
  </si>
  <si>
    <t>Динамика основных показателей в сфере социально-экономического развития края в 2022 году</t>
  </si>
  <si>
    <t>118**</t>
  </si>
  <si>
    <t>102,6**</t>
  </si>
  <si>
    <t>добыча нефти и природного газа*</t>
  </si>
  <si>
    <t>производство пищевых продуктов*</t>
  </si>
  <si>
    <t>обработка древесины и производство изделий из дерева и пробки, кроме мебели, производство изделий из соломки и материалов для плетения*</t>
  </si>
  <si>
    <t>производство кокса и нефтепродуктов*</t>
  </si>
  <si>
    <t>производство химических веществ и химических продуктов*</t>
  </si>
  <si>
    <t>производство прочей неметаллической минеральной продукции*</t>
  </si>
  <si>
    <t>производство металлургическое*</t>
  </si>
  <si>
    <t xml:space="preserve"> * - информация представлена по оперативным данным, ** - данные за январь - август</t>
  </si>
  <si>
    <t>Приложение 10</t>
  </si>
  <si>
    <t xml:space="preserve"> к заключению на проект закона края</t>
  </si>
  <si>
    <t>комплексная программа "Развитие техники, технологий и научных исследований в области использования атомной энергии"</t>
  </si>
  <si>
    <t>добыча угля*</t>
  </si>
  <si>
    <t>Основные показатели развития экономики России и края в 2021-2025 гг.</t>
  </si>
  <si>
    <t>Темп роста среднемесячной номинальной начисленной заработной платы работников организаций</t>
  </si>
  <si>
    <t>2022 год (в ред. Закона от 06.10.2022 
№ 4-1045)</t>
  </si>
</sst>
</file>

<file path=xl/styles.xml><?xml version="1.0" encoding="utf-8"?>
<styleSheet xmlns="http://schemas.openxmlformats.org/spreadsheetml/2006/main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#,##0.0_ ;[Red]\-#,##0.0\ "/>
    <numFmt numFmtId="167" formatCode="#,##0.0"/>
    <numFmt numFmtId="168" formatCode="0.0"/>
    <numFmt numFmtId="169" formatCode="0.0____"/>
    <numFmt numFmtId="170" formatCode="0.0__"/>
    <numFmt numFmtId="171" formatCode="_(* #,##0.00_);_(* \(#,##0.00\);_(* \-??_);_(@_)"/>
    <numFmt numFmtId="172" formatCode="dd/mm/yy;@"/>
    <numFmt numFmtId="173" formatCode="_(&quot;$&quot;* #,##0_);_(&quot;$&quot;* \(#,##0\);_(&quot;$&quot;* &quot;-&quot;_);_(@_)"/>
    <numFmt numFmtId="174" formatCode="#,##0.0_ ;\-#,##0.0\ "/>
    <numFmt numFmtId="175" formatCode="0.0%"/>
  </numFmts>
  <fonts count="129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4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name val="Arial"/>
      <family val="2"/>
      <charset val="204"/>
    </font>
    <font>
      <b/>
      <sz val="14"/>
      <color indexed="52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"/>
      <family val="2"/>
    </font>
    <font>
      <b/>
      <sz val="8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color indexed="60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color indexed="8"/>
      <name val="Calibri"/>
      <family val="2"/>
      <charset val="204"/>
    </font>
    <font>
      <sz val="10"/>
      <name val="Arial Cyr"/>
      <family val="2"/>
      <charset val="204"/>
    </font>
    <font>
      <sz val="14"/>
      <color indexed="2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4"/>
      <color indexed="2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Arial"/>
      <family val="2"/>
      <charset val="204"/>
    </font>
    <font>
      <sz val="14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Arial"/>
      <family val="2"/>
      <charset val="204"/>
    </font>
    <font>
      <sz val="14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name val="Arial"/>
      <family val="2"/>
      <charset val="204"/>
    </font>
    <font>
      <sz val="14"/>
      <color indexed="17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8"/>
      <color indexed="8"/>
      <name val="Calibri"/>
      <family val="2"/>
    </font>
    <font>
      <sz val="10"/>
      <name val="Arial Cyr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sz val="10"/>
      <name val="Arimo"/>
    </font>
    <font>
      <b/>
      <sz val="20"/>
      <name val="Times New Roman"/>
      <family val="1"/>
      <charset val="204"/>
    </font>
    <font>
      <i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i/>
      <sz val="15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1"/>
      <name val="Times New Roman"/>
      <family val="2"/>
      <charset val="204"/>
    </font>
    <font>
      <sz val="1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u/>
      <sz val="11"/>
      <color theme="10"/>
      <name val="Calibri"/>
      <family val="2"/>
      <charset val="204"/>
    </font>
    <font>
      <u/>
      <sz val="10"/>
      <color theme="10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CC"/>
      <name val="Times New Roman"/>
      <family val="1"/>
      <charset val="204"/>
    </font>
    <font>
      <sz val="11"/>
      <color rgb="FF0000CC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1"/>
      <color theme="1"/>
      <name val="Times New Roman"/>
      <family val="2"/>
      <charset val="204"/>
    </font>
    <font>
      <i/>
      <sz val="11"/>
      <color theme="1"/>
      <name val="Times New Roman"/>
      <family val="2"/>
      <charset val="204"/>
    </font>
    <font>
      <b/>
      <i/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98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85" fillId="0" borderId="0"/>
    <xf numFmtId="0" fontId="86" fillId="0" borderId="25">
      <alignment horizontal="center" vertical="center" wrapText="1"/>
    </xf>
    <xf numFmtId="0" fontId="87" fillId="0" borderId="25">
      <alignment vertical="top" wrapText="1"/>
    </xf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1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3" fillId="12" borderId="1" applyNumberFormat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5" fillId="38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49" fontId="16" fillId="0" borderId="0">
      <alignment horizontal="left" vertical="center" wrapText="1" indent="1" shrinkToFit="1"/>
    </xf>
    <xf numFmtId="0" fontId="17" fillId="39" borderId="1" applyNumberFormat="0" applyAlignment="0" applyProtection="0"/>
    <xf numFmtId="0" fontId="17" fillId="39" borderId="1" applyNumberFormat="0" applyAlignment="0" applyProtection="0"/>
    <xf numFmtId="0" fontId="18" fillId="38" borderId="1" applyNumberFormat="0" applyAlignment="0" applyProtection="0"/>
    <xf numFmtId="0" fontId="17" fillId="39" borderId="1" applyNumberFormat="0" applyAlignment="0" applyProtection="0"/>
    <xf numFmtId="0" fontId="17" fillId="39" borderId="1" applyNumberFormat="0" applyAlignment="0" applyProtection="0"/>
    <xf numFmtId="0" fontId="17" fillId="39" borderId="1" applyNumberFormat="0" applyAlignment="0" applyProtection="0"/>
    <xf numFmtId="0" fontId="17" fillId="39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20" fillId="0" borderId="0">
      <alignment horizontal="left" vertical="center" wrapText="1" shrinkToFit="1"/>
    </xf>
    <xf numFmtId="0" fontId="21" fillId="0" borderId="0">
      <alignment horizontal="center" vertical="center"/>
    </xf>
    <xf numFmtId="49" fontId="16" fillId="0" borderId="0">
      <alignment horizontal="center" vertical="center"/>
    </xf>
    <xf numFmtId="0" fontId="22" fillId="0" borderId="0">
      <alignment horizontal="left" wrapText="1" shrinkToFit="1"/>
    </xf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9" fontId="22" fillId="0" borderId="0">
      <alignment horizontal="left" vertical="center" wrapText="1" shrinkToFit="1"/>
    </xf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8" fillId="0" borderId="7">
      <alignment horizontal="right" vertical="center" wrapText="1" shrinkToFit="1"/>
    </xf>
    <xf numFmtId="0" fontId="29" fillId="0" borderId="7">
      <alignment horizontal="right" vertical="center" wrapText="1" shrinkToFit="1"/>
    </xf>
    <xf numFmtId="0" fontId="30" fillId="41" borderId="8" applyNumberFormat="0" applyAlignment="0" applyProtection="0"/>
    <xf numFmtId="0" fontId="30" fillId="41" borderId="8" applyNumberFormat="0" applyAlignment="0" applyProtection="0"/>
    <xf numFmtId="0" fontId="31" fillId="40" borderId="8" applyNumberFormat="0" applyAlignment="0" applyProtection="0"/>
    <xf numFmtId="0" fontId="30" fillId="41" borderId="8" applyNumberFormat="0" applyAlignment="0" applyProtection="0"/>
    <xf numFmtId="0" fontId="30" fillId="41" borderId="8" applyNumberFormat="0" applyAlignment="0" applyProtection="0"/>
    <xf numFmtId="0" fontId="30" fillId="41" borderId="8" applyNumberFormat="0" applyAlignment="0" applyProtection="0"/>
    <xf numFmtId="0" fontId="30" fillId="41" borderId="8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2" fillId="0" borderId="0">
      <alignment horizontal="left" vertical="center" wrapText="1" shrinkToFit="1"/>
    </xf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4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169" fontId="35" fillId="0" borderId="0"/>
    <xf numFmtId="170" fontId="36" fillId="0" borderId="9" applyFont="0" applyBorder="0">
      <alignment horizontal="right"/>
    </xf>
    <xf numFmtId="0" fontId="28" fillId="0" borderId="0"/>
    <xf numFmtId="0" fontId="37" fillId="0" borderId="0"/>
    <xf numFmtId="0" fontId="37" fillId="0" borderId="0"/>
    <xf numFmtId="0" fontId="9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3" fillId="0" borderId="0"/>
    <xf numFmtId="0" fontId="6" fillId="0" borderId="0"/>
    <xf numFmtId="0" fontId="38" fillId="0" borderId="0"/>
    <xf numFmtId="0" fontId="9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38" fillId="0" borderId="0"/>
    <xf numFmtId="0" fontId="3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8" fillId="0" borderId="0"/>
    <xf numFmtId="0" fontId="37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39" fillId="0" borderId="0"/>
    <xf numFmtId="0" fontId="6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61" fillId="0" borderId="0"/>
    <xf numFmtId="0" fontId="40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8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84" fillId="0" borderId="0"/>
    <xf numFmtId="0" fontId="84" fillId="0" borderId="0"/>
    <xf numFmtId="0" fontId="8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84" fillId="0" borderId="0"/>
    <xf numFmtId="0" fontId="84" fillId="0" borderId="0"/>
    <xf numFmtId="0" fontId="8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84" fillId="0" borderId="0"/>
    <xf numFmtId="0" fontId="84" fillId="0" borderId="0"/>
    <xf numFmtId="0" fontId="84" fillId="0" borderId="0"/>
    <xf numFmtId="0" fontId="38" fillId="0" borderId="0"/>
    <xf numFmtId="0" fontId="38" fillId="0" borderId="0"/>
    <xf numFmtId="0" fontId="37" fillId="0" borderId="0"/>
    <xf numFmtId="0" fontId="84" fillId="0" borderId="0"/>
    <xf numFmtId="0" fontId="84" fillId="0" borderId="0"/>
    <xf numFmtId="0" fontId="84" fillId="0" borderId="0"/>
    <xf numFmtId="0" fontId="85" fillId="0" borderId="0"/>
    <xf numFmtId="0" fontId="9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84" fillId="0" borderId="0"/>
    <xf numFmtId="0" fontId="84" fillId="0" borderId="0"/>
    <xf numFmtId="0" fontId="84" fillId="0" borderId="0"/>
    <xf numFmtId="0" fontId="92" fillId="0" borderId="0"/>
    <xf numFmtId="0" fontId="8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2" fillId="0" borderId="0"/>
    <xf numFmtId="0" fontId="84" fillId="0" borderId="0"/>
    <xf numFmtId="0" fontId="9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40" fillId="0" borderId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2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0" fontId="37" fillId="44" borderId="10" applyNumberFormat="0" applyFont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9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45" fillId="0" borderId="11">
      <alignment horizontal="left" vertical="center" wrapText="1" shrinkToFit="1"/>
    </xf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7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49" fontId="48" fillId="0" borderId="0">
      <alignment horizontal="left" vertical="center" wrapText="1" shrinkToFit="1"/>
    </xf>
    <xf numFmtId="49" fontId="22" fillId="0" borderId="0">
      <alignment horizontal="left" vertical="center" wrapText="1" shrinkToFit="1"/>
    </xf>
    <xf numFmtId="0" fontId="48" fillId="0" borderId="0">
      <alignment horizontal="left" vertical="center" wrapText="1" indent="1" shrinkToFit="1"/>
    </xf>
    <xf numFmtId="0" fontId="48" fillId="0" borderId="0">
      <alignment horizontal="left" vertical="center" wrapText="1" indent="2" shrinkToFit="1"/>
    </xf>
    <xf numFmtId="0" fontId="48" fillId="0" borderId="0">
      <alignment horizontal="left" vertical="center" wrapText="1" indent="3" shrinkToFit="1"/>
    </xf>
    <xf numFmtId="0" fontId="48" fillId="0" borderId="0">
      <alignment horizontal="right" vertical="center" wrapText="1" shrinkToFit="1"/>
    </xf>
    <xf numFmtId="0" fontId="48" fillId="0" borderId="0" applyAlignment="0">
      <alignment horizontal="center" vertical="center" wrapText="1" shrinkToFit="1"/>
    </xf>
    <xf numFmtId="0" fontId="22" fillId="0" borderId="0">
      <alignment horizontal="justify" vertical="center" wrapText="1" shrinkToFit="1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>
      <alignment horizontal="left" vertical="center" wrapText="1" shrinkToFit="1"/>
    </xf>
    <xf numFmtId="164" fontId="37" fillId="0" borderId="0" applyFont="0" applyFill="0" applyBorder="0" applyAlignment="0" applyProtection="0"/>
    <xf numFmtId="164" fontId="28" fillId="0" borderId="0" applyFill="0" applyBorder="0" applyAlignment="0" applyProtection="0"/>
    <xf numFmtId="164" fontId="37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65" fontId="6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2" fontId="38" fillId="0" borderId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73" fontId="38" fillId="0" borderId="0" applyFill="0" applyBorder="0" applyAlignment="0" applyProtection="0"/>
    <xf numFmtId="171" fontId="38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4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3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82">
    <xf numFmtId="0" fontId="0" fillId="0" borderId="0" xfId="0"/>
    <xf numFmtId="0" fontId="84" fillId="0" borderId="0" xfId="279"/>
    <xf numFmtId="167" fontId="92" fillId="0" borderId="0" xfId="1277" applyNumberFormat="1" applyFill="1"/>
    <xf numFmtId="167" fontId="96" fillId="0" borderId="0" xfId="1277" applyNumberFormat="1" applyFont="1" applyFill="1"/>
    <xf numFmtId="0" fontId="92" fillId="0" borderId="0" xfId="1277" applyFill="1"/>
    <xf numFmtId="0" fontId="90" fillId="0" borderId="0" xfId="279" applyFont="1"/>
    <xf numFmtId="0" fontId="97" fillId="0" borderId="0" xfId="279" applyFont="1" applyFill="1" applyAlignment="1">
      <alignment wrapText="1"/>
    </xf>
    <xf numFmtId="0" fontId="97" fillId="0" borderId="0" xfId="279" applyFont="1"/>
    <xf numFmtId="0" fontId="98" fillId="0" borderId="0" xfId="279" applyFont="1"/>
    <xf numFmtId="0" fontId="97" fillId="0" borderId="0" xfId="279" applyFont="1" applyAlignment="1">
      <alignment wrapText="1"/>
    </xf>
    <xf numFmtId="0" fontId="84" fillId="0" borderId="0" xfId="279" applyFont="1"/>
    <xf numFmtId="166" fontId="97" fillId="0" borderId="13" xfId="279" applyNumberFormat="1" applyFont="1" applyBorder="1" applyAlignment="1">
      <alignment horizontal="center" vertical="center"/>
    </xf>
    <xf numFmtId="167" fontId="4" fillId="0" borderId="13" xfId="1277" applyNumberFormat="1" applyFont="1" applyFill="1" applyBorder="1" applyAlignment="1">
      <alignment horizontal="center" vertical="center" wrapText="1"/>
    </xf>
    <xf numFmtId="167" fontId="4" fillId="0" borderId="14" xfId="1277" applyNumberFormat="1" applyFont="1" applyFill="1" applyBorder="1" applyAlignment="1">
      <alignment horizontal="center" vertical="center" wrapText="1"/>
    </xf>
    <xf numFmtId="167" fontId="99" fillId="46" borderId="13" xfId="1277" applyNumberFormat="1" applyFont="1" applyFill="1" applyBorder="1" applyAlignment="1">
      <alignment horizontal="center" vertical="center" wrapText="1"/>
    </xf>
    <xf numFmtId="167" fontId="99" fillId="46" borderId="13" xfId="1277" applyNumberFormat="1" applyFont="1" applyFill="1" applyBorder="1" applyAlignment="1">
      <alignment horizontal="center" vertical="center"/>
    </xf>
    <xf numFmtId="0" fontId="84" fillId="0" borderId="0" xfId="279" applyFont="1" applyFill="1"/>
    <xf numFmtId="0" fontId="101" fillId="0" borderId="0" xfId="0" applyFont="1" applyFill="1" applyAlignment="1">
      <alignment wrapText="1"/>
    </xf>
    <xf numFmtId="0" fontId="101" fillId="0" borderId="0" xfId="0" applyFont="1" applyFill="1"/>
    <xf numFmtId="0" fontId="103" fillId="0" borderId="0" xfId="0" applyFont="1" applyFill="1"/>
    <xf numFmtId="175" fontId="104" fillId="0" borderId="0" xfId="2835" applyNumberFormat="1" applyFont="1" applyFill="1"/>
    <xf numFmtId="175" fontId="96" fillId="0" borderId="0" xfId="2835" applyNumberFormat="1" applyFont="1" applyFill="1"/>
    <xf numFmtId="0" fontId="105" fillId="0" borderId="0" xfId="0" applyFont="1" applyFill="1"/>
    <xf numFmtId="166" fontId="4" fillId="0" borderId="13" xfId="0" applyNumberFormat="1" applyFont="1" applyFill="1" applyBorder="1" applyAlignment="1">
      <alignment vertical="center"/>
    </xf>
    <xf numFmtId="0" fontId="84" fillId="0" borderId="0" xfId="287"/>
    <xf numFmtId="0" fontId="106" fillId="0" borderId="0" xfId="287" applyFont="1"/>
    <xf numFmtId="166" fontId="106" fillId="0" borderId="0" xfId="287" applyNumberFormat="1" applyFont="1"/>
    <xf numFmtId="4" fontId="106" fillId="0" borderId="0" xfId="287" applyNumberFormat="1" applyFont="1"/>
    <xf numFmtId="0" fontId="90" fillId="0" borderId="0" xfId="287" applyFont="1" applyFill="1"/>
    <xf numFmtId="0" fontId="90" fillId="0" borderId="0" xfId="287" applyFont="1"/>
    <xf numFmtId="0" fontId="64" fillId="0" borderId="7" xfId="287" applyFont="1" applyFill="1" applyBorder="1" applyAlignment="1">
      <alignment horizontal="right"/>
    </xf>
    <xf numFmtId="0" fontId="54" fillId="0" borderId="7" xfId="287" applyFont="1" applyFill="1" applyBorder="1" applyAlignment="1">
      <alignment horizontal="center"/>
    </xf>
    <xf numFmtId="0" fontId="63" fillId="0" borderId="0" xfId="287" applyFont="1" applyFill="1" applyBorder="1" applyAlignment="1">
      <alignment horizontal="right"/>
    </xf>
    <xf numFmtId="0" fontId="4" fillId="0" borderId="0" xfId="287" applyFont="1" applyFill="1" applyBorder="1"/>
    <xf numFmtId="166" fontId="56" fillId="0" borderId="0" xfId="287" applyNumberFormat="1" applyFont="1" applyFill="1" applyBorder="1"/>
    <xf numFmtId="0" fontId="57" fillId="0" borderId="0" xfId="287" applyFont="1" applyFill="1" applyBorder="1"/>
    <xf numFmtId="0" fontId="54" fillId="0" borderId="13" xfId="0" applyFont="1" applyFill="1" applyBorder="1" applyAlignment="1">
      <alignment horizontal="left" vertical="center" wrapText="1"/>
    </xf>
    <xf numFmtId="166" fontId="54" fillId="0" borderId="13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 wrapText="1"/>
    </xf>
    <xf numFmtId="175" fontId="64" fillId="0" borderId="13" xfId="2835" applyNumberFormat="1" applyFont="1" applyFill="1" applyBorder="1" applyAlignment="1">
      <alignment horizontal="center" vertical="center" wrapText="1"/>
    </xf>
    <xf numFmtId="175" fontId="64" fillId="0" borderId="13" xfId="2835" applyNumberFormat="1" applyFont="1" applyFill="1" applyBorder="1" applyAlignment="1">
      <alignment vertical="center"/>
    </xf>
    <xf numFmtId="0" fontId="4" fillId="0" borderId="13" xfId="0" applyFont="1" applyFill="1" applyBorder="1"/>
    <xf numFmtId="0" fontId="4" fillId="0" borderId="0" xfId="279" applyFont="1"/>
    <xf numFmtId="0" fontId="7" fillId="0" borderId="13" xfId="279" applyFont="1" applyFill="1" applyBorder="1" applyAlignment="1">
      <alignment horizontal="center" vertical="center" wrapText="1"/>
    </xf>
    <xf numFmtId="0" fontId="7" fillId="0" borderId="17" xfId="279" applyFont="1" applyFill="1" applyBorder="1" applyAlignment="1">
      <alignment horizontal="center" vertical="center" wrapText="1"/>
    </xf>
    <xf numFmtId="0" fontId="5" fillId="0" borderId="13" xfId="279" applyFont="1" applyFill="1" applyBorder="1" applyAlignment="1">
      <alignment horizontal="center" vertical="center" wrapText="1"/>
    </xf>
    <xf numFmtId="0" fontId="7" fillId="0" borderId="17" xfId="279" applyFont="1" applyFill="1" applyBorder="1" applyAlignment="1">
      <alignment vertical="center" wrapText="1"/>
    </xf>
    <xf numFmtId="167" fontId="7" fillId="0" borderId="13" xfId="279" applyNumberFormat="1" applyFont="1" applyFill="1" applyBorder="1" applyAlignment="1">
      <alignment horizontal="right" vertical="center" wrapText="1"/>
    </xf>
    <xf numFmtId="0" fontId="7" fillId="0" borderId="13" xfId="279" applyFont="1" applyFill="1" applyBorder="1" applyAlignment="1">
      <alignment vertical="center" wrapText="1"/>
    </xf>
    <xf numFmtId="168" fontId="7" fillId="0" borderId="13" xfId="279" applyNumberFormat="1" applyFont="1" applyFill="1" applyBorder="1" applyAlignment="1">
      <alignment horizontal="center" vertical="center" wrapText="1"/>
    </xf>
    <xf numFmtId="0" fontId="7" fillId="0" borderId="19" xfId="279" applyFont="1" applyFill="1" applyBorder="1" applyAlignment="1">
      <alignment vertical="center" wrapText="1"/>
    </xf>
    <xf numFmtId="0" fontId="107" fillId="0" borderId="0" xfId="1277" applyFont="1" applyFill="1" applyAlignment="1">
      <alignment horizontal="right"/>
    </xf>
    <xf numFmtId="167" fontId="56" fillId="0" borderId="13" xfId="0" applyNumberFormat="1" applyFont="1" applyFill="1" applyBorder="1" applyAlignment="1">
      <alignment horizontal="right" vertical="center"/>
    </xf>
    <xf numFmtId="0" fontId="108" fillId="0" borderId="0" xfId="0" applyFont="1" applyFill="1" applyAlignment="1">
      <alignment horizontal="right"/>
    </xf>
    <xf numFmtId="0" fontId="109" fillId="0" borderId="0" xfId="0" applyFont="1" applyFill="1" applyAlignment="1">
      <alignment horizontal="right"/>
    </xf>
    <xf numFmtId="0" fontId="110" fillId="0" borderId="0" xfId="279" applyFont="1" applyAlignment="1">
      <alignment horizontal="right" vertical="top"/>
    </xf>
    <xf numFmtId="0" fontId="111" fillId="0" borderId="0" xfId="279" applyFont="1" applyAlignment="1">
      <alignment horizontal="right"/>
    </xf>
    <xf numFmtId="0" fontId="7" fillId="0" borderId="0" xfId="279" applyFont="1" applyAlignment="1">
      <alignment horizontal="center"/>
    </xf>
    <xf numFmtId="0" fontId="7" fillId="0" borderId="0" xfId="279" applyFont="1" applyFill="1" applyAlignment="1">
      <alignment wrapText="1"/>
    </xf>
    <xf numFmtId="0" fontId="7" fillId="0" borderId="0" xfId="279" applyFont="1"/>
    <xf numFmtId="0" fontId="63" fillId="0" borderId="0" xfId="279" applyFont="1"/>
    <xf numFmtId="0" fontId="70" fillId="0" borderId="0" xfId="279" applyFont="1" applyAlignment="1">
      <alignment horizontal="right" vertical="top"/>
    </xf>
    <xf numFmtId="0" fontId="106" fillId="0" borderId="0" xfId="279" applyFont="1"/>
    <xf numFmtId="49" fontId="71" fillId="0" borderId="0" xfId="0" applyNumberFormat="1" applyFont="1" applyAlignment="1">
      <alignment horizontal="right" vertical="top"/>
    </xf>
    <xf numFmtId="0" fontId="71" fillId="0" borderId="0" xfId="0" applyFont="1" applyAlignment="1">
      <alignment vertical="top" wrapText="1"/>
    </xf>
    <xf numFmtId="0" fontId="7" fillId="0" borderId="0" xfId="279" applyFont="1" applyAlignment="1">
      <alignment wrapText="1"/>
    </xf>
    <xf numFmtId="0" fontId="73" fillId="0" borderId="0" xfId="279" applyFont="1" applyAlignment="1">
      <alignment horizontal="right"/>
    </xf>
    <xf numFmtId="166" fontId="97" fillId="0" borderId="13" xfId="287" applyNumberFormat="1" applyFont="1" applyBorder="1"/>
    <xf numFmtId="174" fontId="63" fillId="0" borderId="13" xfId="287" applyNumberFormat="1" applyFont="1" applyFill="1" applyBorder="1"/>
    <xf numFmtId="174" fontId="55" fillId="46" borderId="13" xfId="287" applyNumberFormat="1" applyFont="1" applyFill="1" applyBorder="1"/>
    <xf numFmtId="174" fontId="7" fillId="0" borderId="13" xfId="287" applyNumberFormat="1" applyFont="1" applyBorder="1"/>
    <xf numFmtId="175" fontId="63" fillId="0" borderId="13" xfId="2841" applyNumberFormat="1" applyFont="1" applyFill="1" applyBorder="1"/>
    <xf numFmtId="174" fontId="7" fillId="0" borderId="13" xfId="287" applyNumberFormat="1" applyFont="1" applyFill="1" applyBorder="1"/>
    <xf numFmtId="166" fontId="97" fillId="0" borderId="13" xfId="0" applyNumberFormat="1" applyFont="1" applyBorder="1"/>
    <xf numFmtId="174" fontId="63" fillId="0" borderId="13" xfId="287" applyNumberFormat="1" applyFont="1" applyBorder="1"/>
    <xf numFmtId="166" fontId="97" fillId="0" borderId="13" xfId="287" applyNumberFormat="1" applyFont="1" applyFill="1" applyBorder="1"/>
    <xf numFmtId="166" fontId="7" fillId="0" borderId="13" xfId="287" applyNumberFormat="1" applyFont="1" applyFill="1" applyBorder="1" applyAlignment="1">
      <alignment horizontal="center" vertical="center" wrapText="1"/>
    </xf>
    <xf numFmtId="14" fontId="67" fillId="46" borderId="13" xfId="3687" applyNumberFormat="1" applyFont="1" applyFill="1" applyBorder="1" applyAlignment="1" applyProtection="1">
      <alignment horizontal="center" vertical="center" wrapText="1"/>
    </xf>
    <xf numFmtId="174" fontId="68" fillId="46" borderId="13" xfId="287" applyNumberFormat="1" applyFont="1" applyFill="1" applyBorder="1" applyAlignment="1">
      <alignment horizontal="center"/>
    </xf>
    <xf numFmtId="174" fontId="69" fillId="46" borderId="13" xfId="287" applyNumberFormat="1" applyFont="1" applyFill="1" applyBorder="1" applyAlignment="1"/>
    <xf numFmtId="14" fontId="69" fillId="0" borderId="13" xfId="3687" applyNumberFormat="1" applyFont="1" applyFill="1" applyBorder="1" applyAlignment="1" applyProtection="1">
      <alignment horizontal="center" vertical="center" wrapText="1"/>
    </xf>
    <xf numFmtId="14" fontId="69" fillId="0" borderId="13" xfId="3687" applyNumberFormat="1" applyFont="1" applyFill="1" applyBorder="1" applyAlignment="1" applyProtection="1">
      <alignment horizontal="center" vertical="top" wrapText="1"/>
    </xf>
    <xf numFmtId="166" fontId="67" fillId="46" borderId="13" xfId="2813" applyNumberFormat="1" applyFont="1" applyFill="1" applyBorder="1" applyAlignment="1">
      <alignment horizontal="center" vertical="top" wrapText="1"/>
    </xf>
    <xf numFmtId="0" fontId="69" fillId="0" borderId="13" xfId="287" applyFont="1" applyFill="1" applyBorder="1" applyAlignment="1">
      <alignment horizontal="left" wrapText="1"/>
    </xf>
    <xf numFmtId="166" fontId="69" fillId="0" borderId="13" xfId="2813" applyNumberFormat="1" applyFont="1" applyFill="1" applyBorder="1" applyAlignment="1">
      <alignment horizontal="left" vertical="top" wrapText="1"/>
    </xf>
    <xf numFmtId="166" fontId="68" fillId="0" borderId="13" xfId="2813" applyNumberFormat="1" applyFont="1" applyFill="1" applyBorder="1" applyAlignment="1">
      <alignment horizontal="left" vertical="top" wrapText="1"/>
    </xf>
    <xf numFmtId="166" fontId="67" fillId="0" borderId="13" xfId="2813" applyNumberFormat="1" applyFont="1" applyFill="1" applyBorder="1" applyAlignment="1">
      <alignment horizontal="center" vertical="top" wrapText="1"/>
    </xf>
    <xf numFmtId="166" fontId="112" fillId="0" borderId="13" xfId="287" applyNumberFormat="1" applyFont="1" applyFill="1" applyBorder="1"/>
    <xf numFmtId="166" fontId="68" fillId="0" borderId="13" xfId="2813" applyNumberFormat="1" applyFont="1" applyFill="1" applyBorder="1" applyAlignment="1">
      <alignment horizontal="right" vertical="top" wrapText="1"/>
    </xf>
    <xf numFmtId="49" fontId="74" fillId="0" borderId="13" xfId="279" applyNumberFormat="1" applyFont="1" applyFill="1" applyBorder="1" applyAlignment="1">
      <alignment horizontal="left" vertical="top"/>
    </xf>
    <xf numFmtId="49" fontId="76" fillId="46" borderId="13" xfId="279" applyNumberFormat="1" applyFont="1" applyFill="1" applyBorder="1" applyAlignment="1">
      <alignment horizontal="left" vertical="top"/>
    </xf>
    <xf numFmtId="0" fontId="76" fillId="46" borderId="13" xfId="279" applyFont="1" applyFill="1" applyBorder="1" applyAlignment="1">
      <alignment horizontal="left" vertical="top" wrapText="1"/>
    </xf>
    <xf numFmtId="166" fontId="76" fillId="46" borderId="13" xfId="279" applyNumberFormat="1" applyFont="1" applyFill="1" applyBorder="1" applyAlignment="1">
      <alignment horizontal="right" vertical="top"/>
    </xf>
    <xf numFmtId="167" fontId="77" fillId="46" borderId="13" xfId="279" applyNumberFormat="1" applyFont="1" applyFill="1" applyBorder="1" applyAlignment="1">
      <alignment horizontal="right" vertical="top"/>
    </xf>
    <xf numFmtId="49" fontId="78" fillId="0" borderId="13" xfId="279" applyNumberFormat="1" applyFont="1" applyFill="1" applyBorder="1" applyAlignment="1">
      <alignment horizontal="left" vertical="top"/>
    </xf>
    <xf numFmtId="0" fontId="78" fillId="0" borderId="13" xfId="279" applyFont="1" applyFill="1" applyBorder="1" applyAlignment="1">
      <alignment horizontal="left" vertical="top" wrapText="1"/>
    </xf>
    <xf numFmtId="166" fontId="78" fillId="0" borderId="13" xfId="279" applyNumberFormat="1" applyFont="1" applyFill="1" applyBorder="1" applyAlignment="1">
      <alignment horizontal="right" vertical="top"/>
    </xf>
    <xf numFmtId="167" fontId="73" fillId="0" borderId="13" xfId="279" applyNumberFormat="1" applyFont="1" applyFill="1" applyBorder="1" applyAlignment="1">
      <alignment horizontal="right" vertical="top"/>
    </xf>
    <xf numFmtId="0" fontId="97" fillId="0" borderId="0" xfId="279" applyFont="1" applyAlignment="1">
      <alignment horizontal="left"/>
    </xf>
    <xf numFmtId="166" fontId="113" fillId="0" borderId="13" xfId="279" applyNumberFormat="1" applyFont="1" applyBorder="1" applyAlignment="1">
      <alignment horizontal="center" vertical="center"/>
    </xf>
    <xf numFmtId="49" fontId="75" fillId="47" borderId="13" xfId="279" applyNumberFormat="1" applyFont="1" applyFill="1" applyBorder="1" applyAlignment="1">
      <alignment horizontal="center" vertical="top"/>
    </xf>
    <xf numFmtId="166" fontId="76" fillId="47" borderId="13" xfId="279" applyNumberFormat="1" applyFont="1" applyFill="1" applyBorder="1" applyAlignment="1">
      <alignment horizontal="right" vertical="top"/>
    </xf>
    <xf numFmtId="166" fontId="78" fillId="0" borderId="13" xfId="279" applyNumberFormat="1" applyFont="1" applyBorder="1" applyAlignment="1">
      <alignment horizontal="center" vertical="center"/>
    </xf>
    <xf numFmtId="0" fontId="76" fillId="47" borderId="13" xfId="279" applyFont="1" applyFill="1" applyBorder="1" applyAlignment="1">
      <alignment horizontal="left" vertical="top" wrapText="1"/>
    </xf>
    <xf numFmtId="174" fontId="63" fillId="46" borderId="13" xfId="287" applyNumberFormat="1" applyFont="1" applyFill="1" applyBorder="1"/>
    <xf numFmtId="166" fontId="77" fillId="47" borderId="13" xfId="279" applyNumberFormat="1" applyFont="1" applyFill="1" applyBorder="1" applyAlignment="1">
      <alignment horizontal="right" vertical="top"/>
    </xf>
    <xf numFmtId="0" fontId="114" fillId="0" borderId="0" xfId="279" applyFont="1"/>
    <xf numFmtId="174" fontId="77" fillId="47" borderId="13" xfId="279" applyNumberFormat="1" applyFont="1" applyFill="1" applyBorder="1" applyAlignment="1">
      <alignment horizontal="right" vertical="top"/>
    </xf>
    <xf numFmtId="174" fontId="73" fillId="0" borderId="13" xfId="279" applyNumberFormat="1" applyFont="1" applyFill="1" applyBorder="1" applyAlignment="1">
      <alignment horizontal="right" vertical="top"/>
    </xf>
    <xf numFmtId="0" fontId="92" fillId="0" borderId="0" xfId="0" applyFont="1"/>
    <xf numFmtId="0" fontId="81" fillId="0" borderId="0" xfId="279" applyFont="1" applyAlignment="1">
      <alignment horizontal="right" vertical="top"/>
    </xf>
    <xf numFmtId="0" fontId="82" fillId="0" borderId="0" xfId="0" applyFont="1" applyAlignment="1">
      <alignment horizontal="center"/>
    </xf>
    <xf numFmtId="166" fontId="81" fillId="0" borderId="0" xfId="0" applyNumberFormat="1" applyFont="1"/>
    <xf numFmtId="166" fontId="92" fillId="0" borderId="13" xfId="0" applyNumberFormat="1" applyFont="1" applyBorder="1" applyAlignment="1">
      <alignment horizontal="center" vertical="center" wrapText="1"/>
    </xf>
    <xf numFmtId="49" fontId="92" fillId="0" borderId="13" xfId="0" applyNumberFormat="1" applyFont="1" applyFill="1" applyBorder="1" applyAlignment="1">
      <alignment wrapText="1"/>
    </xf>
    <xf numFmtId="166" fontId="115" fillId="0" borderId="13" xfId="0" applyNumberFormat="1" applyFont="1" applyBorder="1"/>
    <xf numFmtId="49" fontId="116" fillId="0" borderId="13" xfId="0" applyNumberFormat="1" applyFont="1" applyFill="1" applyBorder="1" applyAlignment="1">
      <alignment horizontal="right" wrapText="1"/>
    </xf>
    <xf numFmtId="166" fontId="117" fillId="0" borderId="13" xfId="0" applyNumberFormat="1" applyFont="1" applyBorder="1"/>
    <xf numFmtId="0" fontId="92" fillId="0" borderId="13" xfId="0" applyFont="1" applyBorder="1" applyAlignment="1">
      <alignment vertical="top" wrapText="1"/>
    </xf>
    <xf numFmtId="166" fontId="92" fillId="0" borderId="13" xfId="0" applyNumberFormat="1" applyFont="1" applyBorder="1"/>
    <xf numFmtId="0" fontId="92" fillId="0" borderId="13" xfId="0" applyFont="1" applyFill="1" applyBorder="1" applyAlignment="1">
      <alignment vertical="top" wrapText="1"/>
    </xf>
    <xf numFmtId="0" fontId="82" fillId="0" borderId="13" xfId="0" applyFont="1" applyFill="1" applyBorder="1" applyAlignment="1">
      <alignment vertical="top" wrapText="1"/>
    </xf>
    <xf numFmtId="0" fontId="101" fillId="0" borderId="0" xfId="0" applyFont="1"/>
    <xf numFmtId="0" fontId="109" fillId="0" borderId="0" xfId="279" applyFont="1" applyAlignment="1">
      <alignment horizontal="right"/>
    </xf>
    <xf numFmtId="0" fontId="56" fillId="0" borderId="0" xfId="279" applyFont="1" applyAlignment="1">
      <alignment horizontal="right"/>
    </xf>
    <xf numFmtId="0" fontId="109" fillId="0" borderId="0" xfId="279" applyFont="1" applyFill="1" applyAlignment="1">
      <alignment horizontal="right"/>
    </xf>
    <xf numFmtId="0" fontId="101" fillId="0" borderId="0" xfId="3695" applyFont="1" applyFill="1" applyAlignment="1">
      <alignment horizontal="center" vertical="center"/>
    </xf>
    <xf numFmtId="0" fontId="101" fillId="0" borderId="0" xfId="3695" applyFont="1" applyFill="1" applyAlignment="1">
      <alignment wrapText="1"/>
    </xf>
    <xf numFmtId="0" fontId="101" fillId="0" borderId="0" xfId="3695" applyFont="1" applyFill="1"/>
    <xf numFmtId="0" fontId="102" fillId="0" borderId="0" xfId="3695" applyFont="1" applyFill="1" applyAlignment="1">
      <alignment horizontal="right"/>
    </xf>
    <xf numFmtId="0" fontId="97" fillId="0" borderId="0" xfId="3695" applyFont="1" applyFill="1" applyAlignment="1">
      <alignment horizontal="center" vertical="center"/>
    </xf>
    <xf numFmtId="0" fontId="124" fillId="0" borderId="0" xfId="3695" applyFont="1" applyFill="1"/>
    <xf numFmtId="0" fontId="65" fillId="0" borderId="13" xfId="3695" applyFont="1" applyFill="1" applyBorder="1" applyAlignment="1">
      <alignment horizontal="center" vertical="center" wrapText="1"/>
    </xf>
    <xf numFmtId="0" fontId="66" fillId="0" borderId="13" xfId="3695" applyFont="1" applyFill="1" applyBorder="1" applyAlignment="1">
      <alignment horizontal="center" vertical="center" wrapText="1"/>
    </xf>
    <xf numFmtId="0" fontId="97" fillId="0" borderId="13" xfId="3695" applyFont="1" applyFill="1" applyBorder="1" applyAlignment="1">
      <alignment horizontal="left" vertical="top" wrapText="1"/>
    </xf>
    <xf numFmtId="167" fontId="7" fillId="0" borderId="13" xfId="3695" applyNumberFormat="1" applyFont="1" applyFill="1" applyBorder="1" applyAlignment="1">
      <alignment horizontal="right" vertical="top" wrapText="1"/>
    </xf>
    <xf numFmtId="167" fontId="64" fillId="0" borderId="13" xfId="3695" applyNumberFormat="1" applyFont="1" applyFill="1" applyBorder="1" applyAlignment="1">
      <alignment horizontal="right" vertical="top" wrapText="1"/>
    </xf>
    <xf numFmtId="0" fontId="100" fillId="0" borderId="13" xfId="3695" applyFont="1" applyFill="1" applyBorder="1" applyAlignment="1">
      <alignment horizontal="left" vertical="top" wrapText="1"/>
    </xf>
    <xf numFmtId="167" fontId="7" fillId="0" borderId="13" xfId="2576" applyNumberFormat="1" applyFont="1" applyFill="1" applyBorder="1" applyAlignment="1">
      <alignment horizontal="right" vertical="top" wrapText="1"/>
    </xf>
    <xf numFmtId="0" fontId="101" fillId="0" borderId="0" xfId="3695" applyFont="1" applyFill="1" applyAlignment="1"/>
    <xf numFmtId="0" fontId="124" fillId="0" borderId="0" xfId="3695" applyFont="1" applyFill="1" applyAlignment="1">
      <alignment wrapText="1"/>
    </xf>
    <xf numFmtId="0" fontId="124" fillId="0" borderId="0" xfId="3695" applyFont="1" applyFill="1" applyAlignment="1">
      <alignment horizontal="center" vertical="center"/>
    </xf>
    <xf numFmtId="10" fontId="124" fillId="0" borderId="0" xfId="3695" applyNumberFormat="1" applyFont="1" applyFill="1"/>
    <xf numFmtId="168" fontId="6" fillId="0" borderId="13" xfId="3696" applyNumberFormat="1" applyFont="1" applyFill="1" applyBorder="1" applyAlignment="1">
      <alignment horizontal="center" vertical="center" wrapText="1"/>
    </xf>
    <xf numFmtId="168" fontId="67" fillId="0" borderId="13" xfId="3696" applyNumberFormat="1" applyFont="1" applyFill="1" applyBorder="1" applyAlignment="1">
      <alignment horizontal="left" vertical="center" wrapText="1"/>
    </xf>
    <xf numFmtId="168" fontId="67" fillId="0" borderId="13" xfId="3696" applyNumberFormat="1" applyFont="1" applyFill="1" applyBorder="1" applyAlignment="1">
      <alignment horizontal="center" vertical="center"/>
    </xf>
    <xf numFmtId="168" fontId="68" fillId="0" borderId="13" xfId="3696" applyNumberFormat="1" applyFont="1" applyFill="1" applyBorder="1" applyAlignment="1">
      <alignment horizontal="center" vertical="center"/>
    </xf>
    <xf numFmtId="168" fontId="69" fillId="0" borderId="13" xfId="3696" applyNumberFormat="1" applyFont="1" applyFill="1" applyBorder="1" applyAlignment="1">
      <alignment horizontal="left" vertical="center" wrapText="1"/>
    </xf>
    <xf numFmtId="168" fontId="69" fillId="0" borderId="13" xfId="3696" applyNumberFormat="1" applyFont="1" applyFill="1" applyBorder="1" applyAlignment="1">
      <alignment horizontal="center" vertical="center"/>
    </xf>
    <xf numFmtId="0" fontId="1" fillId="0" borderId="0" xfId="3697" applyFill="1"/>
    <xf numFmtId="0" fontId="101" fillId="0" borderId="0" xfId="3697" applyFont="1" applyFill="1" applyBorder="1" applyAlignment="1">
      <alignment horizontal="right"/>
    </xf>
    <xf numFmtId="0" fontId="102" fillId="0" borderId="7" xfId="3697" applyFont="1" applyFill="1" applyBorder="1" applyAlignment="1">
      <alignment horizontal="right"/>
    </xf>
    <xf numFmtId="0" fontId="1" fillId="0" borderId="0" xfId="3697" applyFont="1" applyFill="1" applyAlignment="1">
      <alignment horizontal="right"/>
    </xf>
    <xf numFmtId="0" fontId="1" fillId="0" borderId="0" xfId="3697" applyFont="1" applyFill="1"/>
    <xf numFmtId="49" fontId="55" fillId="46" borderId="18" xfId="3697" applyNumberFormat="1" applyFont="1" applyFill="1" applyBorder="1" applyAlignment="1">
      <alignment horizontal="center" vertical="center" wrapText="1"/>
    </xf>
    <xf numFmtId="49" fontId="55" fillId="46" borderId="7" xfId="3697" applyNumberFormat="1" applyFont="1" applyFill="1" applyBorder="1" applyAlignment="1">
      <alignment horizontal="center" vertical="center" wrapText="1"/>
    </xf>
    <xf numFmtId="0" fontId="1" fillId="0" borderId="0" xfId="3697" applyFill="1" applyAlignment="1">
      <alignment vertical="top"/>
    </xf>
    <xf numFmtId="2" fontId="7" fillId="0" borderId="13" xfId="3697" applyNumberFormat="1" applyFont="1" applyFill="1" applyBorder="1" applyAlignment="1">
      <alignment horizontal="left" vertical="top" wrapText="1"/>
    </xf>
    <xf numFmtId="49" fontId="7" fillId="0" borderId="13" xfId="3697" applyNumberFormat="1" applyFont="1" applyFill="1" applyBorder="1" applyAlignment="1">
      <alignment horizontal="center" vertical="top" wrapText="1"/>
    </xf>
    <xf numFmtId="49" fontId="7" fillId="0" borderId="15" xfId="3697" applyNumberFormat="1" applyFont="1" applyFill="1" applyBorder="1" applyAlignment="1">
      <alignment horizontal="center" vertical="top" wrapText="1"/>
    </xf>
    <xf numFmtId="167" fontId="97" fillId="0" borderId="13" xfId="3697" applyNumberFormat="1" applyFont="1" applyFill="1" applyBorder="1" applyAlignment="1">
      <alignment vertical="top"/>
    </xf>
    <xf numFmtId="49" fontId="7" fillId="0" borderId="17" xfId="3697" applyNumberFormat="1" applyFont="1" applyFill="1" applyBorder="1" applyAlignment="1">
      <alignment horizontal="center" vertical="top" wrapText="1"/>
    </xf>
    <xf numFmtId="49" fontId="7" fillId="0" borderId="16" xfId="3697" applyNumberFormat="1" applyFont="1" applyFill="1" applyBorder="1" applyAlignment="1">
      <alignment horizontal="center" vertical="top" wrapText="1"/>
    </xf>
    <xf numFmtId="0" fontId="1" fillId="0" borderId="0" xfId="3697" applyFill="1" applyAlignment="1">
      <alignment horizontal="center" vertical="center"/>
    </xf>
    <xf numFmtId="49" fontId="55" fillId="46" borderId="15" xfId="3697" applyNumberFormat="1" applyFont="1" applyFill="1" applyBorder="1" applyAlignment="1">
      <alignment horizontal="center" vertical="center" wrapText="1"/>
    </xf>
    <xf numFmtId="49" fontId="55" fillId="46" borderId="0" xfId="3697" applyNumberFormat="1" applyFont="1" applyFill="1" applyBorder="1" applyAlignment="1">
      <alignment horizontal="center" vertical="center" wrapText="1"/>
    </xf>
    <xf numFmtId="167" fontId="99" fillId="46" borderId="13" xfId="3697" applyNumberFormat="1" applyFont="1" applyFill="1" applyBorder="1" applyAlignment="1">
      <alignment horizontal="center" vertical="center"/>
    </xf>
    <xf numFmtId="2" fontId="59" fillId="0" borderId="13" xfId="3697" applyNumberFormat="1" applyFont="1" applyFill="1" applyBorder="1" applyAlignment="1">
      <alignment horizontal="left" vertical="top" wrapText="1"/>
    </xf>
    <xf numFmtId="0" fontId="100" fillId="0" borderId="25" xfId="3697" quotePrefix="1" applyNumberFormat="1" applyFont="1" applyFill="1" applyBorder="1" applyAlignment="1">
      <alignment horizontal="center" vertical="top" wrapText="1"/>
    </xf>
    <xf numFmtId="49" fontId="100" fillId="0" borderId="15" xfId="3697" applyNumberFormat="1" applyFont="1" applyFill="1" applyBorder="1" applyAlignment="1">
      <alignment horizontal="center" vertical="top" wrapText="1"/>
    </xf>
    <xf numFmtId="166" fontId="103" fillId="0" borderId="13" xfId="0" applyNumberFormat="1" applyFont="1" applyBorder="1"/>
    <xf numFmtId="166" fontId="125" fillId="0" borderId="13" xfId="0" applyNumberFormat="1" applyFont="1" applyBorder="1"/>
    <xf numFmtId="166" fontId="101" fillId="0" borderId="13" xfId="0" applyNumberFormat="1" applyFont="1" applyBorder="1"/>
    <xf numFmtId="174" fontId="125" fillId="0" borderId="13" xfId="0" applyNumberFormat="1" applyFont="1" applyBorder="1"/>
    <xf numFmtId="174" fontId="109" fillId="0" borderId="13" xfId="0" applyNumberFormat="1" applyFont="1" applyBorder="1"/>
    <xf numFmtId="167" fontId="55" fillId="0" borderId="13" xfId="3695" applyNumberFormat="1" applyFont="1" applyFill="1" applyBorder="1" applyAlignment="1">
      <alignment horizontal="right" vertical="top" wrapText="1"/>
    </xf>
    <xf numFmtId="49" fontId="101" fillId="0" borderId="13" xfId="3695" applyNumberFormat="1" applyFont="1" applyFill="1" applyBorder="1" applyAlignment="1">
      <alignment horizontal="center" vertical="top" wrapText="1"/>
    </xf>
    <xf numFmtId="0" fontId="98" fillId="0" borderId="13" xfId="3695" applyFont="1" applyFill="1" applyBorder="1" applyAlignment="1">
      <alignment horizontal="left" vertical="top" wrapText="1"/>
    </xf>
    <xf numFmtId="49" fontId="124" fillId="0" borderId="13" xfId="3695" applyNumberFormat="1" applyFont="1" applyFill="1" applyBorder="1" applyAlignment="1">
      <alignment horizontal="center" vertical="top" wrapText="1"/>
    </xf>
    <xf numFmtId="0" fontId="96" fillId="0" borderId="13" xfId="3695" applyFont="1" applyFill="1" applyBorder="1" applyAlignment="1">
      <alignment horizontal="right" vertical="top" wrapText="1"/>
    </xf>
    <xf numFmtId="167" fontId="126" fillId="0" borderId="13" xfId="3695" applyNumberFormat="1" applyFont="1" applyFill="1" applyBorder="1" applyAlignment="1">
      <alignment horizontal="right" vertical="top" wrapText="1"/>
    </xf>
    <xf numFmtId="0" fontId="57" fillId="0" borderId="13" xfId="3695" applyFont="1" applyFill="1" applyBorder="1" applyAlignment="1">
      <alignment horizontal="center" vertical="center" wrapText="1"/>
    </xf>
    <xf numFmtId="0" fontId="63" fillId="0" borderId="0" xfId="287" applyFont="1" applyFill="1" applyBorder="1" applyAlignment="1">
      <alignment horizontal="right" vertical="top"/>
    </xf>
    <xf numFmtId="0" fontId="124" fillId="0" borderId="0" xfId="3695" applyFont="1" applyFill="1" applyAlignment="1">
      <alignment horizontal="left" vertical="center"/>
    </xf>
    <xf numFmtId="0" fontId="4" fillId="0" borderId="13" xfId="3695" applyFont="1" applyFill="1" applyBorder="1" applyAlignment="1">
      <alignment horizontal="center" vertical="center" wrapText="1"/>
    </xf>
    <xf numFmtId="0" fontId="4" fillId="0" borderId="0" xfId="3695" applyFont="1" applyFill="1" applyAlignment="1">
      <alignment horizontal="center" vertical="center"/>
    </xf>
    <xf numFmtId="0" fontId="4" fillId="0" borderId="0" xfId="3695" applyFont="1" applyFill="1" applyAlignment="1">
      <alignment wrapText="1"/>
    </xf>
    <xf numFmtId="0" fontId="4" fillId="0" borderId="0" xfId="3695" applyFont="1" applyFill="1" applyAlignment="1">
      <alignment horizontal="center"/>
    </xf>
    <xf numFmtId="0" fontId="4" fillId="0" borderId="0" xfId="3695" applyFont="1" applyFill="1"/>
    <xf numFmtId="0" fontId="127" fillId="0" borderId="0" xfId="3695" applyFont="1" applyFill="1" applyAlignment="1">
      <alignment horizontal="right"/>
    </xf>
    <xf numFmtId="0" fontId="7" fillId="0" borderId="0" xfId="3695" applyFont="1" applyFill="1" applyAlignment="1">
      <alignment horizontal="center" vertical="center"/>
    </xf>
    <xf numFmtId="0" fontId="6" fillId="0" borderId="0" xfId="3695" applyFont="1" applyFill="1"/>
    <xf numFmtId="0" fontId="4" fillId="0" borderId="13" xfId="3695" applyFont="1" applyFill="1" applyBorder="1" applyAlignment="1">
      <alignment horizontal="center" vertical="top" wrapText="1"/>
    </xf>
    <xf numFmtId="0" fontId="7" fillId="0" borderId="13" xfId="3695" applyFont="1" applyFill="1" applyBorder="1" applyAlignment="1">
      <alignment horizontal="left" vertical="top" wrapText="1"/>
    </xf>
    <xf numFmtId="0" fontId="6" fillId="0" borderId="13" xfId="3695" applyFont="1" applyFill="1" applyBorder="1" applyAlignment="1">
      <alignment horizontal="center" vertical="center" wrapText="1"/>
    </xf>
    <xf numFmtId="0" fontId="4" fillId="0" borderId="13" xfId="3695" applyFont="1" applyFill="1" applyBorder="1" applyAlignment="1">
      <alignment horizontal="center" vertical="top"/>
    </xf>
    <xf numFmtId="0" fontId="4" fillId="0" borderId="13" xfId="3695" applyFont="1" applyFill="1" applyBorder="1" applyAlignment="1">
      <alignment horizontal="left" vertical="top" wrapText="1"/>
    </xf>
    <xf numFmtId="0" fontId="4" fillId="0" borderId="13" xfId="3695" applyFont="1" applyFill="1" applyBorder="1" applyAlignment="1">
      <alignment horizontal="center" vertical="center"/>
    </xf>
    <xf numFmtId="0" fontId="4" fillId="0" borderId="0" xfId="3695" applyFont="1" applyFill="1" applyAlignment="1"/>
    <xf numFmtId="0" fontId="6" fillId="0" borderId="0" xfId="3695" applyFont="1" applyFill="1" applyAlignment="1">
      <alignment horizontal="left"/>
    </xf>
    <xf numFmtId="0" fontId="6" fillId="0" borderId="0" xfId="3695" applyFont="1" applyFill="1" applyAlignment="1">
      <alignment wrapText="1"/>
    </xf>
    <xf numFmtId="0" fontId="6" fillId="0" borderId="0" xfId="3695" applyFont="1" applyFill="1" applyAlignment="1">
      <alignment horizontal="center"/>
    </xf>
    <xf numFmtId="0" fontId="6" fillId="0" borderId="0" xfId="3695" applyFont="1" applyFill="1" applyAlignment="1">
      <alignment horizontal="center" vertical="center"/>
    </xf>
    <xf numFmtId="10" fontId="6" fillId="0" borderId="0" xfId="3695" applyNumberFormat="1" applyFont="1" applyFill="1"/>
    <xf numFmtId="0" fontId="4" fillId="0" borderId="0" xfId="3696" applyFont="1"/>
    <xf numFmtId="0" fontId="7" fillId="0" borderId="0" xfId="3696" applyFont="1"/>
    <xf numFmtId="0" fontId="6" fillId="0" borderId="0" xfId="3696" applyFont="1" applyAlignment="1">
      <alignment wrapText="1"/>
    </xf>
    <xf numFmtId="0" fontId="69" fillId="0" borderId="20" xfId="287" applyFont="1" applyBorder="1" applyAlignment="1">
      <alignment horizontal="left" wrapText="1"/>
    </xf>
    <xf numFmtId="0" fontId="55" fillId="0" borderId="0" xfId="287" applyFont="1" applyFill="1" applyBorder="1" applyAlignment="1">
      <alignment horizontal="center"/>
    </xf>
    <xf numFmtId="166" fontId="65" fillId="0" borderId="13" xfId="2813" applyNumberFormat="1" applyFont="1" applyFill="1" applyBorder="1" applyAlignment="1">
      <alignment horizontal="center" vertical="center" wrapText="1"/>
    </xf>
    <xf numFmtId="0" fontId="7" fillId="0" borderId="13" xfId="2813" applyFont="1" applyFill="1" applyBorder="1" applyAlignment="1">
      <alignment horizontal="center" vertical="center" wrapText="1"/>
    </xf>
    <xf numFmtId="166" fontId="63" fillId="0" borderId="13" xfId="2812" applyNumberFormat="1" applyFont="1" applyFill="1" applyBorder="1" applyAlignment="1">
      <alignment horizontal="center" vertical="center" wrapText="1"/>
    </xf>
    <xf numFmtId="166" fontId="7" fillId="0" borderId="13" xfId="3591" applyNumberFormat="1" applyFont="1" applyFill="1" applyBorder="1" applyAlignment="1" applyProtection="1">
      <alignment horizontal="center" vertical="center" wrapText="1"/>
    </xf>
    <xf numFmtId="0" fontId="123" fillId="0" borderId="0" xfId="3695" applyFont="1" applyFill="1" applyAlignment="1">
      <alignment horizontal="center" vertical="center" wrapText="1"/>
    </xf>
    <xf numFmtId="0" fontId="4" fillId="0" borderId="13" xfId="3695" applyFont="1" applyFill="1" applyBorder="1" applyAlignment="1">
      <alignment horizontal="center" vertical="center" wrapText="1"/>
    </xf>
    <xf numFmtId="0" fontId="4" fillId="0" borderId="15" xfId="3695" applyFont="1" applyFill="1" applyBorder="1" applyAlignment="1">
      <alignment horizontal="center" vertical="center" wrapText="1"/>
    </xf>
    <xf numFmtId="0" fontId="4" fillId="0" borderId="21" xfId="3695" applyFont="1" applyFill="1" applyBorder="1" applyAlignment="1">
      <alignment horizontal="center" vertical="center" wrapText="1"/>
    </xf>
    <xf numFmtId="0" fontId="4" fillId="0" borderId="14" xfId="3695" applyFont="1" applyFill="1" applyBorder="1" applyAlignment="1">
      <alignment horizontal="center" vertical="center" wrapText="1"/>
    </xf>
    <xf numFmtId="0" fontId="128" fillId="0" borderId="0" xfId="3695" applyFont="1" applyFill="1" applyAlignment="1">
      <alignment horizontal="center" vertical="center" wrapText="1"/>
    </xf>
    <xf numFmtId="168" fontId="6" fillId="0" borderId="15" xfId="3696" applyNumberFormat="1" applyFont="1" applyFill="1" applyBorder="1" applyAlignment="1">
      <alignment horizontal="center" vertical="center"/>
    </xf>
    <xf numFmtId="168" fontId="6" fillId="0" borderId="14" xfId="3696" applyNumberFormat="1" applyFont="1" applyFill="1" applyBorder="1" applyAlignment="1">
      <alignment horizontal="center" vertical="center"/>
    </xf>
    <xf numFmtId="168" fontId="6" fillId="0" borderId="17" xfId="3696" applyNumberFormat="1" applyFont="1" applyFill="1" applyBorder="1" applyAlignment="1">
      <alignment horizontal="center" vertical="center" wrapText="1"/>
    </xf>
    <xf numFmtId="168" fontId="6" fillId="0" borderId="22" xfId="3696" applyNumberFormat="1" applyFont="1" applyFill="1" applyBorder="1" applyAlignment="1">
      <alignment horizontal="center" vertical="center" wrapText="1"/>
    </xf>
    <xf numFmtId="0" fontId="128" fillId="0" borderId="0" xfId="3696" applyFont="1" applyAlignment="1">
      <alignment horizontal="center"/>
    </xf>
    <xf numFmtId="0" fontId="127" fillId="0" borderId="7" xfId="3696" applyFont="1" applyBorder="1" applyAlignment="1">
      <alignment horizontal="center" vertical="top" wrapText="1"/>
    </xf>
    <xf numFmtId="168" fontId="6" fillId="0" borderId="17" xfId="3696" applyNumberFormat="1" applyFont="1" applyFill="1" applyBorder="1" applyAlignment="1">
      <alignment horizontal="center" vertical="center"/>
    </xf>
    <xf numFmtId="168" fontId="6" fillId="0" borderId="9" xfId="3696" applyNumberFormat="1" applyFont="1" applyFill="1" applyBorder="1" applyAlignment="1">
      <alignment horizontal="center" vertical="center"/>
    </xf>
    <xf numFmtId="168" fontId="6" fillId="0" borderId="22" xfId="3696" applyNumberFormat="1" applyFont="1" applyFill="1" applyBorder="1" applyAlignment="1">
      <alignment horizontal="center" vertical="center"/>
    </xf>
    <xf numFmtId="168" fontId="4" fillId="0" borderId="15" xfId="3696" applyNumberFormat="1" applyFont="1" applyFill="1" applyBorder="1" applyAlignment="1">
      <alignment horizontal="center" vertical="center"/>
    </xf>
    <xf numFmtId="168" fontId="4" fillId="0" borderId="21" xfId="3696" applyNumberFormat="1" applyFont="1" applyFill="1" applyBorder="1" applyAlignment="1">
      <alignment horizontal="center" vertical="center"/>
    </xf>
    <xf numFmtId="168" fontId="4" fillId="0" borderId="14" xfId="3696" applyNumberFormat="1" applyFont="1" applyFill="1" applyBorder="1" applyAlignment="1">
      <alignment horizontal="center" vertical="center"/>
    </xf>
    <xf numFmtId="0" fontId="118" fillId="0" borderId="0" xfId="0" applyFont="1" applyFill="1" applyAlignment="1">
      <alignment horizontal="center" wrapText="1"/>
    </xf>
    <xf numFmtId="0" fontId="101" fillId="0" borderId="17" xfId="0" applyFont="1" applyFill="1" applyBorder="1" applyAlignment="1">
      <alignment horizontal="center" vertical="center" wrapText="1"/>
    </xf>
    <xf numFmtId="0" fontId="101" fillId="0" borderId="22" xfId="0" applyFont="1" applyFill="1" applyBorder="1" applyAlignment="1">
      <alignment horizontal="center" vertical="center" wrapText="1"/>
    </xf>
    <xf numFmtId="0" fontId="97" fillId="0" borderId="17" xfId="279" applyFont="1" applyBorder="1" applyAlignment="1">
      <alignment horizontal="center" vertical="center" wrapText="1"/>
    </xf>
    <xf numFmtId="0" fontId="97" fillId="0" borderId="22" xfId="279" applyFont="1" applyBorder="1" applyAlignment="1">
      <alignment horizontal="center" vertical="center" wrapText="1"/>
    </xf>
    <xf numFmtId="0" fontId="98" fillId="0" borderId="17" xfId="279" applyFont="1" applyBorder="1" applyAlignment="1">
      <alignment horizontal="center" vertical="center" wrapText="1"/>
    </xf>
    <xf numFmtId="0" fontId="98" fillId="0" borderId="22" xfId="279" applyFont="1" applyBorder="1" applyAlignment="1">
      <alignment horizontal="center" vertical="center" wrapText="1"/>
    </xf>
    <xf numFmtId="0" fontId="97" fillId="0" borderId="13" xfId="279" applyFont="1" applyBorder="1" applyAlignment="1">
      <alignment horizontal="center" vertical="center"/>
    </xf>
    <xf numFmtId="0" fontId="113" fillId="0" borderId="20" xfId="279" applyFont="1" applyBorder="1" applyAlignment="1">
      <alignment horizontal="left" wrapText="1"/>
    </xf>
    <xf numFmtId="0" fontId="119" fillId="46" borderId="15" xfId="279" applyFont="1" applyFill="1" applyBorder="1" applyAlignment="1">
      <alignment horizontal="left" vertical="top" wrapText="1"/>
    </xf>
    <xf numFmtId="0" fontId="119" fillId="46" borderId="14" xfId="279" applyFont="1" applyFill="1" applyBorder="1" applyAlignment="1">
      <alignment horizontal="left" vertical="top" wrapText="1"/>
    </xf>
    <xf numFmtId="0" fontId="120" fillId="0" borderId="0" xfId="279" applyFont="1" applyAlignment="1">
      <alignment horizontal="center" wrapText="1"/>
    </xf>
    <xf numFmtId="0" fontId="120" fillId="0" borderId="0" xfId="279" applyFont="1" applyAlignment="1">
      <alignment horizontal="center"/>
    </xf>
    <xf numFmtId="49" fontId="121" fillId="0" borderId="13" xfId="279" applyNumberFormat="1" applyFont="1" applyBorder="1" applyAlignment="1">
      <alignment horizontal="center" vertical="center"/>
    </xf>
    <xf numFmtId="0" fontId="121" fillId="0" borderId="13" xfId="279" applyFont="1" applyBorder="1" applyAlignment="1">
      <alignment horizontal="center" vertical="center" wrapText="1"/>
    </xf>
    <xf numFmtId="0" fontId="121" fillId="0" borderId="17" xfId="279" applyFont="1" applyBorder="1" applyAlignment="1">
      <alignment horizontal="center" vertical="center" wrapText="1"/>
    </xf>
    <xf numFmtId="0" fontId="121" fillId="0" borderId="22" xfId="279" applyFont="1" applyBorder="1" applyAlignment="1">
      <alignment horizontal="center" vertical="center" wrapText="1"/>
    </xf>
    <xf numFmtId="0" fontId="107" fillId="0" borderId="17" xfId="279" applyFont="1" applyBorder="1" applyAlignment="1">
      <alignment horizontal="center" vertical="center" wrapText="1"/>
    </xf>
    <xf numFmtId="0" fontId="107" fillId="0" borderId="22" xfId="279" applyFont="1" applyBorder="1" applyAlignment="1">
      <alignment horizontal="center" vertical="center" wrapText="1"/>
    </xf>
    <xf numFmtId="0" fontId="121" fillId="0" borderId="13" xfId="279" applyFont="1" applyBorder="1" applyAlignment="1">
      <alignment horizontal="center" vertical="center"/>
    </xf>
    <xf numFmtId="0" fontId="82" fillId="0" borderId="0" xfId="0" applyFont="1" applyAlignment="1">
      <alignment horizontal="center"/>
    </xf>
    <xf numFmtId="0" fontId="92" fillId="0" borderId="13" xfId="0" applyFont="1" applyBorder="1" applyAlignment="1">
      <alignment horizontal="center" vertical="center" wrapText="1"/>
    </xf>
    <xf numFmtId="166" fontId="92" fillId="0" borderId="13" xfId="0" applyNumberFormat="1" applyFont="1" applyBorder="1" applyAlignment="1">
      <alignment horizontal="center" vertical="center" wrapText="1"/>
    </xf>
    <xf numFmtId="166" fontId="116" fillId="0" borderId="13" xfId="0" applyNumberFormat="1" applyFont="1" applyBorder="1" applyAlignment="1">
      <alignment horizontal="center" vertical="center" wrapText="1"/>
    </xf>
    <xf numFmtId="49" fontId="80" fillId="47" borderId="15" xfId="279" applyNumberFormat="1" applyFont="1" applyFill="1" applyBorder="1" applyAlignment="1">
      <alignment horizontal="center" vertical="top"/>
    </xf>
    <xf numFmtId="49" fontId="80" fillId="47" borderId="14" xfId="279" applyNumberFormat="1" applyFont="1" applyFill="1" applyBorder="1" applyAlignment="1">
      <alignment horizontal="center" vertical="top"/>
    </xf>
    <xf numFmtId="0" fontId="72" fillId="0" borderId="0" xfId="279" applyFont="1" applyAlignment="1">
      <alignment horizontal="center" wrapText="1"/>
    </xf>
    <xf numFmtId="0" fontId="72" fillId="0" borderId="0" xfId="279" applyFont="1" applyAlignment="1">
      <alignment horizontal="center"/>
    </xf>
    <xf numFmtId="49" fontId="78" fillId="0" borderId="13" xfId="279" applyNumberFormat="1" applyFont="1" applyBorder="1" applyAlignment="1">
      <alignment horizontal="center" vertical="center"/>
    </xf>
    <xf numFmtId="0" fontId="78" fillId="0" borderId="13" xfId="279" applyFont="1" applyBorder="1" applyAlignment="1">
      <alignment horizontal="center" vertical="center" wrapText="1"/>
    </xf>
    <xf numFmtId="0" fontId="58" fillId="0" borderId="17" xfId="279" applyFont="1" applyBorder="1" applyAlignment="1">
      <alignment horizontal="center" vertical="center" wrapText="1"/>
    </xf>
    <xf numFmtId="0" fontId="58" fillId="0" borderId="22" xfId="279" applyFont="1" applyBorder="1" applyAlignment="1">
      <alignment horizontal="center" vertical="center" wrapText="1"/>
    </xf>
    <xf numFmtId="0" fontId="79" fillId="0" borderId="17" xfId="279" applyFont="1" applyBorder="1" applyAlignment="1">
      <alignment horizontal="center" vertical="center" wrapText="1"/>
    </xf>
    <xf numFmtId="0" fontId="79" fillId="0" borderId="22" xfId="279" applyFont="1" applyBorder="1" applyAlignment="1">
      <alignment horizontal="center" vertical="center" wrapText="1"/>
    </xf>
    <xf numFmtId="0" fontId="78" fillId="0" borderId="13" xfId="279" applyFont="1" applyBorder="1" applyAlignment="1">
      <alignment horizontal="center" vertical="center"/>
    </xf>
    <xf numFmtId="0" fontId="122" fillId="0" borderId="0" xfId="3697" applyFont="1" applyFill="1" applyBorder="1" applyAlignment="1">
      <alignment horizontal="center"/>
    </xf>
    <xf numFmtId="0" fontId="99" fillId="46" borderId="15" xfId="1277" applyFont="1" applyFill="1" applyBorder="1" applyAlignment="1">
      <alignment horizontal="left" vertical="center" wrapText="1"/>
    </xf>
    <xf numFmtId="0" fontId="99" fillId="46" borderId="21" xfId="1277" applyFont="1" applyFill="1" applyBorder="1" applyAlignment="1">
      <alignment horizontal="left" vertical="center" wrapText="1"/>
    </xf>
    <xf numFmtId="0" fontId="99" fillId="46" borderId="14" xfId="1277" applyFont="1" applyFill="1" applyBorder="1" applyAlignment="1">
      <alignment horizontal="left" vertical="center" wrapText="1"/>
    </xf>
    <xf numFmtId="0" fontId="7" fillId="0" borderId="13" xfId="279" applyFont="1" applyFill="1" applyBorder="1" applyAlignment="1">
      <alignment horizontal="left" vertical="center" wrapText="1"/>
    </xf>
    <xf numFmtId="0" fontId="54" fillId="0" borderId="0" xfId="279" applyFont="1" applyAlignment="1">
      <alignment horizontal="center"/>
    </xf>
    <xf numFmtId="0" fontId="6" fillId="0" borderId="13" xfId="279" applyFont="1" applyFill="1" applyBorder="1" applyAlignment="1">
      <alignment horizontal="center" vertical="center" wrapText="1"/>
    </xf>
    <xf numFmtId="0" fontId="4" fillId="0" borderId="13" xfId="279" applyFont="1" applyFill="1" applyBorder="1" applyAlignment="1">
      <alignment horizontal="center" vertical="center" wrapText="1"/>
    </xf>
    <xf numFmtId="0" fontId="4" fillId="0" borderId="16" xfId="279" applyFont="1" applyFill="1" applyBorder="1" applyAlignment="1">
      <alignment horizontal="center" vertical="center" wrapText="1"/>
    </xf>
    <xf numFmtId="0" fontId="4" fillId="0" borderId="19" xfId="279" applyFont="1" applyFill="1" applyBorder="1" applyAlignment="1">
      <alignment horizontal="center" vertical="center" wrapText="1"/>
    </xf>
    <xf numFmtId="0" fontId="4" fillId="0" borderId="23" xfId="279" applyFont="1" applyFill="1" applyBorder="1" applyAlignment="1">
      <alignment horizontal="center" vertical="center" wrapText="1"/>
    </xf>
    <xf numFmtId="0" fontId="4" fillId="0" borderId="24" xfId="279" applyFont="1" applyFill="1" applyBorder="1" applyAlignment="1">
      <alignment horizontal="center" vertical="center" wrapText="1"/>
    </xf>
    <xf numFmtId="0" fontId="4" fillId="0" borderId="15" xfId="279" applyFont="1" applyFill="1" applyBorder="1" applyAlignment="1">
      <alignment horizontal="center" vertical="top" wrapText="1"/>
    </xf>
    <xf numFmtId="0" fontId="4" fillId="0" borderId="21" xfId="279" applyFont="1" applyFill="1" applyBorder="1" applyAlignment="1">
      <alignment horizontal="center" vertical="top" wrapText="1"/>
    </xf>
    <xf numFmtId="0" fontId="4" fillId="0" borderId="14" xfId="279" applyFont="1" applyFill="1" applyBorder="1" applyAlignment="1">
      <alignment horizontal="center" vertical="top" wrapText="1"/>
    </xf>
    <xf numFmtId="0" fontId="4" fillId="0" borderId="13" xfId="279" applyFont="1" applyFill="1" applyBorder="1" applyAlignment="1">
      <alignment horizontal="center" vertical="top" wrapText="1"/>
    </xf>
  </cellXfs>
  <cellStyles count="3698">
    <cellStyle name="20% - Акцент1 2" xfId="1"/>
    <cellStyle name="20% - Акцент1 2 2" xfId="2"/>
    <cellStyle name="20% - Акцент1 2 3" xfId="3"/>
    <cellStyle name="20% - Акцент1 2 3 2" xfId="4"/>
    <cellStyle name="20% - Акцент1 2 4" xfId="5"/>
    <cellStyle name="20% - Акцент1 2 5" xfId="6"/>
    <cellStyle name="20% - Акцент1 2 6" xfId="7"/>
    <cellStyle name="20% - Акцент1 3" xfId="8"/>
    <cellStyle name="20% - Акцент2 2" xfId="9"/>
    <cellStyle name="20% - Акцент2 2 2" xfId="10"/>
    <cellStyle name="20% - Акцент2 2 3" xfId="11"/>
    <cellStyle name="20% - Акцент2 2 3 2" xfId="12"/>
    <cellStyle name="20% - Акцент2 2 4" xfId="13"/>
    <cellStyle name="20% - Акцент2 2 5" xfId="14"/>
    <cellStyle name="20% - Акцент2 2 6" xfId="15"/>
    <cellStyle name="20% - Акцент2 3" xfId="16"/>
    <cellStyle name="20% - Акцент3 2" xfId="17"/>
    <cellStyle name="20% - Акцент3 2 2" xfId="18"/>
    <cellStyle name="20% - Акцент3 2 3" xfId="19"/>
    <cellStyle name="20% - Акцент3 2 3 2" xfId="20"/>
    <cellStyle name="20% - Акцент3 2 4" xfId="21"/>
    <cellStyle name="20% - Акцент3 2 5" xfId="22"/>
    <cellStyle name="20% - Акцент3 2 6" xfId="23"/>
    <cellStyle name="20% - Акцент3 3" xfId="24"/>
    <cellStyle name="20% - Акцент4 2" xfId="25"/>
    <cellStyle name="20% - Акцент4 2 2" xfId="26"/>
    <cellStyle name="20% - Акцент4 2 3" xfId="27"/>
    <cellStyle name="20% - Акцент4 2 3 2" xfId="28"/>
    <cellStyle name="20% - Акцент4 2 4" xfId="29"/>
    <cellStyle name="20% - Акцент4 2 5" xfId="30"/>
    <cellStyle name="20% - Акцент4 2 6" xfId="31"/>
    <cellStyle name="20% - Акцент4 3" xfId="32"/>
    <cellStyle name="20% - Акцент5 2" xfId="33"/>
    <cellStyle name="20% - Акцент5 2 2" xfId="34"/>
    <cellStyle name="20% - Акцент5 2 3" xfId="35"/>
    <cellStyle name="20% - Акцент5 2 3 2" xfId="36"/>
    <cellStyle name="20% - Акцент5 2 4" xfId="37"/>
    <cellStyle name="20% - Акцент5 2 5" xfId="38"/>
    <cellStyle name="20% - Акцент5 2 6" xfId="39"/>
    <cellStyle name="20% - Акцент5 3" xfId="40"/>
    <cellStyle name="20% - Акцент6 2" xfId="41"/>
    <cellStyle name="20% - Акцент6 2 2" xfId="42"/>
    <cellStyle name="20% - Акцент6 2 3" xfId="43"/>
    <cellStyle name="20% - Акцент6 2 3 2" xfId="44"/>
    <cellStyle name="20% - Акцент6 2 4" xfId="45"/>
    <cellStyle name="20% - Акцент6 2 5" xfId="46"/>
    <cellStyle name="20% - Акцент6 2 6" xfId="47"/>
    <cellStyle name="20% - Акцент6 3" xfId="48"/>
    <cellStyle name="40% - Акцент1 2" xfId="49"/>
    <cellStyle name="40% - Акцент1 2 2" xfId="50"/>
    <cellStyle name="40% - Акцент1 2 3" xfId="51"/>
    <cellStyle name="40% - Акцент1 2 3 2" xfId="52"/>
    <cellStyle name="40% - Акцент1 2 4" xfId="53"/>
    <cellStyle name="40% - Акцент1 2 5" xfId="54"/>
    <cellStyle name="40% - Акцент1 2 6" xfId="55"/>
    <cellStyle name="40% - Акцент1 3" xfId="56"/>
    <cellStyle name="40% - Акцент2 2" xfId="57"/>
    <cellStyle name="40% - Акцент2 2 2" xfId="58"/>
    <cellStyle name="40% - Акцент2 2 3" xfId="59"/>
    <cellStyle name="40% - Акцент2 2 3 2" xfId="60"/>
    <cellStyle name="40% - Акцент2 2 4" xfId="61"/>
    <cellStyle name="40% - Акцент2 2 5" xfId="62"/>
    <cellStyle name="40% - Акцент2 2 6" xfId="63"/>
    <cellStyle name="40% - Акцент2 3" xfId="64"/>
    <cellStyle name="40% - Акцент3 2" xfId="65"/>
    <cellStyle name="40% - Акцент3 2 2" xfId="66"/>
    <cellStyle name="40% - Акцент3 2 3" xfId="67"/>
    <cellStyle name="40% - Акцент3 2 3 2" xfId="68"/>
    <cellStyle name="40% - Акцент3 2 4" xfId="69"/>
    <cellStyle name="40% - Акцент3 2 5" xfId="70"/>
    <cellStyle name="40% - Акцент3 2 6" xfId="71"/>
    <cellStyle name="40% - Акцент3 3" xfId="72"/>
    <cellStyle name="40% - Акцент4 2" xfId="73"/>
    <cellStyle name="40% - Акцент4 2 2" xfId="74"/>
    <cellStyle name="40% - Акцент4 2 3" xfId="75"/>
    <cellStyle name="40% - Акцент4 2 3 2" xfId="76"/>
    <cellStyle name="40% - Акцент4 2 4" xfId="77"/>
    <cellStyle name="40% - Акцент4 2 5" xfId="78"/>
    <cellStyle name="40% - Акцент4 2 6" xfId="79"/>
    <cellStyle name="40% - Акцент4 3" xfId="80"/>
    <cellStyle name="40% - Акцент5 2" xfId="81"/>
    <cellStyle name="40% - Акцент5 2 2" xfId="82"/>
    <cellStyle name="40% - Акцент5 2 3" xfId="83"/>
    <cellStyle name="40% - Акцент5 2 3 2" xfId="84"/>
    <cellStyle name="40% - Акцент5 2 4" xfId="85"/>
    <cellStyle name="40% - Акцент5 2 5" xfId="86"/>
    <cellStyle name="40% - Акцент5 2 6" xfId="87"/>
    <cellStyle name="40% - Акцент5 3" xfId="88"/>
    <cellStyle name="40% - Акцент6 2" xfId="89"/>
    <cellStyle name="40% - Акцент6 2 2" xfId="90"/>
    <cellStyle name="40% - Акцент6 2 3" xfId="91"/>
    <cellStyle name="40% - Акцент6 2 3 2" xfId="92"/>
    <cellStyle name="40% - Акцент6 2 4" xfId="93"/>
    <cellStyle name="40% - Акцент6 2 5" xfId="94"/>
    <cellStyle name="40% - Акцент6 2 6" xfId="95"/>
    <cellStyle name="40% - Акцент6 3" xfId="96"/>
    <cellStyle name="60% - Акцент1 2" xfId="97"/>
    <cellStyle name="60% - Акцент1 2 2" xfId="98"/>
    <cellStyle name="60% - Акцент1 2 3" xfId="99"/>
    <cellStyle name="60% - Акцент1 2 4" xfId="100"/>
    <cellStyle name="60% - Акцент1 2 5" xfId="101"/>
    <cellStyle name="60% - Акцент1 2 6" xfId="102"/>
    <cellStyle name="60% - Акцент1 3" xfId="103"/>
    <cellStyle name="60% - Акцент2 2" xfId="104"/>
    <cellStyle name="60% - Акцент2 2 2" xfId="105"/>
    <cellStyle name="60% - Акцент2 2 3" xfId="106"/>
    <cellStyle name="60% - Акцент2 2 4" xfId="107"/>
    <cellStyle name="60% - Акцент2 2 5" xfId="108"/>
    <cellStyle name="60% - Акцент2 2 6" xfId="109"/>
    <cellStyle name="60% - Акцент2 3" xfId="110"/>
    <cellStyle name="60% - Акцент3 2" xfId="111"/>
    <cellStyle name="60% - Акцент3 2 2" xfId="112"/>
    <cellStyle name="60% - Акцент3 2 3" xfId="113"/>
    <cellStyle name="60% - Акцент3 2 4" xfId="114"/>
    <cellStyle name="60% - Акцент3 2 5" xfId="115"/>
    <cellStyle name="60% - Акцент3 2 6" xfId="116"/>
    <cellStyle name="60% - Акцент3 3" xfId="117"/>
    <cellStyle name="60% - Акцент4 2" xfId="118"/>
    <cellStyle name="60% - Акцент4 2 2" xfId="119"/>
    <cellStyle name="60% - Акцент4 2 3" xfId="120"/>
    <cellStyle name="60% - Акцент4 2 4" xfId="121"/>
    <cellStyle name="60% - Акцент4 2 5" xfId="122"/>
    <cellStyle name="60% - Акцент4 2 6" xfId="123"/>
    <cellStyle name="60% - Акцент4 3" xfId="124"/>
    <cellStyle name="60% - Акцент5 2" xfId="125"/>
    <cellStyle name="60% - Акцент5 2 2" xfId="126"/>
    <cellStyle name="60% - Акцент5 2 3" xfId="127"/>
    <cellStyle name="60% - Акцент5 2 4" xfId="128"/>
    <cellStyle name="60% - Акцент5 2 5" xfId="129"/>
    <cellStyle name="60% - Акцент5 2 6" xfId="130"/>
    <cellStyle name="60% - Акцент5 3" xfId="131"/>
    <cellStyle name="60% - Акцент6 2" xfId="132"/>
    <cellStyle name="60% - Акцент6 2 2" xfId="133"/>
    <cellStyle name="60% - Акцент6 2 3" xfId="134"/>
    <cellStyle name="60% - Акцент6 2 4" xfId="135"/>
    <cellStyle name="60% - Акцент6 2 5" xfId="136"/>
    <cellStyle name="60% - Акцент6 2 6" xfId="137"/>
    <cellStyle name="60% - Акцент6 3" xfId="138"/>
    <cellStyle name="Normal" xfId="139"/>
    <cellStyle name="xl25" xfId="140"/>
    <cellStyle name="xl33" xfId="141"/>
    <cellStyle name="Акцент1 2" xfId="142"/>
    <cellStyle name="Акцент1 2 2" xfId="143"/>
    <cellStyle name="Акцент1 2 3" xfId="144"/>
    <cellStyle name="Акцент1 2 4" xfId="145"/>
    <cellStyle name="Акцент1 2 5" xfId="146"/>
    <cellStyle name="Акцент1 2 6" xfId="147"/>
    <cellStyle name="Акцент1 3" xfId="148"/>
    <cellStyle name="Акцент2 2" xfId="149"/>
    <cellStyle name="Акцент2 2 2" xfId="150"/>
    <cellStyle name="Акцент2 2 3" xfId="151"/>
    <cellStyle name="Акцент2 2 4" xfId="152"/>
    <cellStyle name="Акцент2 2 5" xfId="153"/>
    <cellStyle name="Акцент2 2 6" xfId="154"/>
    <cellStyle name="Акцент2 3" xfId="155"/>
    <cellStyle name="Акцент3 2" xfId="156"/>
    <cellStyle name="Акцент3 2 2" xfId="157"/>
    <cellStyle name="Акцент3 2 3" xfId="158"/>
    <cellStyle name="Акцент3 2 4" xfId="159"/>
    <cellStyle name="Акцент3 2 5" xfId="160"/>
    <cellStyle name="Акцент3 2 6" xfId="161"/>
    <cellStyle name="Акцент3 3" xfId="162"/>
    <cellStyle name="Акцент4 2" xfId="163"/>
    <cellStyle name="Акцент4 2 2" xfId="164"/>
    <cellStyle name="Акцент4 2 3" xfId="165"/>
    <cellStyle name="Акцент4 2 4" xfId="166"/>
    <cellStyle name="Акцент4 2 5" xfId="167"/>
    <cellStyle name="Акцент4 2 6" xfId="168"/>
    <cellStyle name="Акцент4 3" xfId="169"/>
    <cellStyle name="Акцент5 2" xfId="170"/>
    <cellStyle name="Акцент5 2 2" xfId="171"/>
    <cellStyle name="Акцент5 2 3" xfId="172"/>
    <cellStyle name="Акцент5 2 4" xfId="173"/>
    <cellStyle name="Акцент5 2 5" xfId="174"/>
    <cellStyle name="Акцент5 2 6" xfId="175"/>
    <cellStyle name="Акцент5 3" xfId="176"/>
    <cellStyle name="Акцент6 2" xfId="177"/>
    <cellStyle name="Акцент6 2 2" xfId="178"/>
    <cellStyle name="Акцент6 2 3" xfId="179"/>
    <cellStyle name="Акцент6 2 4" xfId="180"/>
    <cellStyle name="Акцент6 2 5" xfId="181"/>
    <cellStyle name="Акцент6 2 6" xfId="182"/>
    <cellStyle name="Акцент6 3" xfId="183"/>
    <cellStyle name="Ввод  2" xfId="184"/>
    <cellStyle name="Ввод  2 2" xfId="185"/>
    <cellStyle name="Ввод  2 3" xfId="186"/>
    <cellStyle name="Ввод  2 4" xfId="187"/>
    <cellStyle name="Ввод  2 5" xfId="188"/>
    <cellStyle name="Ввод  2 6" xfId="189"/>
    <cellStyle name="Ввод  3" xfId="190"/>
    <cellStyle name="Вывод 2" xfId="191"/>
    <cellStyle name="Вывод 2 2" xfId="192"/>
    <cellStyle name="Вывод 2 3" xfId="193"/>
    <cellStyle name="Вывод 2 4" xfId="194"/>
    <cellStyle name="Вывод 2 5" xfId="195"/>
    <cellStyle name="Вывод 2 6" xfId="196"/>
    <cellStyle name="Вывод 3" xfId="197"/>
    <cellStyle name="Выходные данные" xfId="198"/>
    <cellStyle name="Вычисление 2" xfId="199"/>
    <cellStyle name="Вычисление 2 2" xfId="200"/>
    <cellStyle name="Вычисление 2 3" xfId="201"/>
    <cellStyle name="Вычисление 2 4" xfId="202"/>
    <cellStyle name="Вычисление 2 5" xfId="203"/>
    <cellStyle name="Вычисление 2 6" xfId="204"/>
    <cellStyle name="Вычисление 3" xfId="205"/>
    <cellStyle name="Гиперссылка 2" xfId="206"/>
    <cellStyle name="Гиперссылка 2 2" xfId="207"/>
    <cellStyle name="Гиперссылка 3" xfId="208"/>
    <cellStyle name="ГОСКОМСТАТ" xfId="209"/>
    <cellStyle name="Данные" xfId="210"/>
    <cellStyle name="Дата" xfId="211"/>
    <cellStyle name="Для подписи" xfId="212"/>
    <cellStyle name="Заголовок 1 2" xfId="213"/>
    <cellStyle name="Заголовок 1 2 2" xfId="214"/>
    <cellStyle name="Заголовок 1 2 3" xfId="215"/>
    <cellStyle name="Заголовок 1 2 4" xfId="216"/>
    <cellStyle name="Заголовок 1 2 5" xfId="217"/>
    <cellStyle name="Заголовок 1 2 6" xfId="218"/>
    <cellStyle name="Заголовок 1 3" xfId="219"/>
    <cellStyle name="Заголовок 2 2" xfId="220"/>
    <cellStyle name="Заголовок 2 2 2" xfId="221"/>
    <cellStyle name="Заголовок 2 2 3" xfId="222"/>
    <cellStyle name="Заголовок 2 2 4" xfId="223"/>
    <cellStyle name="Заголовок 2 2 5" xfId="224"/>
    <cellStyle name="Заголовок 2 2 6" xfId="225"/>
    <cellStyle name="Заголовок 2 3" xfId="226"/>
    <cellStyle name="Заголовок 3 2" xfId="227"/>
    <cellStyle name="Заголовок 3 2 2" xfId="228"/>
    <cellStyle name="Заголовок 3 2 3" xfId="229"/>
    <cellStyle name="Заголовок 3 2 4" xfId="230"/>
    <cellStyle name="Заголовок 3 2 5" xfId="231"/>
    <cellStyle name="Заголовок 3 2 6" xfId="232"/>
    <cellStyle name="Заголовок 3 3" xfId="233"/>
    <cellStyle name="Заголовок 4 2" xfId="234"/>
    <cellStyle name="Заголовок 4 2 2" xfId="235"/>
    <cellStyle name="Заголовок 4 2 3" xfId="236"/>
    <cellStyle name="Заголовок 4 2 4" xfId="237"/>
    <cellStyle name="Заголовок 4 2 5" xfId="238"/>
    <cellStyle name="Заголовок 4 2 6" xfId="239"/>
    <cellStyle name="Заголовок 4 3" xfId="240"/>
    <cellStyle name="Заголовок таблицы" xfId="241"/>
    <cellStyle name="Итог 2" xfId="242"/>
    <cellStyle name="Итог 2 2" xfId="243"/>
    <cellStyle name="Итог 2 3" xfId="244"/>
    <cellStyle name="Итог 2 4" xfId="245"/>
    <cellStyle name="Итог 2 5" xfId="246"/>
    <cellStyle name="Итог 2 6" xfId="247"/>
    <cellStyle name="Итог 3" xfId="248"/>
    <cellStyle name="Колонтитул" xfId="249"/>
    <cellStyle name="Кому документ" xfId="250"/>
    <cellStyle name="Контрольная ячейка 2" xfId="251"/>
    <cellStyle name="Контрольная ячейка 2 2" xfId="252"/>
    <cellStyle name="Контрольная ячейка 2 3" xfId="253"/>
    <cellStyle name="Контрольная ячейка 2 4" xfId="254"/>
    <cellStyle name="Контрольная ячейка 2 5" xfId="255"/>
    <cellStyle name="Контрольная ячейка 2 6" xfId="256"/>
    <cellStyle name="Контрольная ячейка 3" xfId="257"/>
    <cellStyle name="Название 2" xfId="258"/>
    <cellStyle name="Название 2 2" xfId="259"/>
    <cellStyle name="Название 2 3" xfId="260"/>
    <cellStyle name="Название 2 4" xfId="261"/>
    <cellStyle name="Название 2 5" xfId="262"/>
    <cellStyle name="Название 2 6" xfId="263"/>
    <cellStyle name="Название 3" xfId="264"/>
    <cellStyle name="Название документа" xfId="265"/>
    <cellStyle name="Нейтральный 2" xfId="266"/>
    <cellStyle name="Нейтральный 2 2" xfId="267"/>
    <cellStyle name="Нейтральный 2 3" xfId="268"/>
    <cellStyle name="Нейтральный 2 4" xfId="269"/>
    <cellStyle name="Нейтральный 2 5" xfId="270"/>
    <cellStyle name="Нейтральный 2 6" xfId="271"/>
    <cellStyle name="Нейтральный 3" xfId="272"/>
    <cellStyle name="Обыч" xfId="273"/>
    <cellStyle name="Обычн12" xfId="274"/>
    <cellStyle name="Обычный" xfId="0" builtinId="0"/>
    <cellStyle name="Обычный 10" xfId="275"/>
    <cellStyle name="Обычный 11" xfId="276"/>
    <cellStyle name="Обычный 11 2" xfId="277"/>
    <cellStyle name="Обычный 11 3" xfId="278"/>
    <cellStyle name="Обычный 12" xfId="279"/>
    <cellStyle name="Обычный 12 2" xfId="280"/>
    <cellStyle name="Обычный 12 2 2" xfId="281"/>
    <cellStyle name="Обычный 12 2 3" xfId="282"/>
    <cellStyle name="Обычный 12 3" xfId="283"/>
    <cellStyle name="Обычный 12 4" xfId="284"/>
    <cellStyle name="Обычный 12 5" xfId="285"/>
    <cellStyle name="Обычный 12 5 2" xfId="3697"/>
    <cellStyle name="Обычный 12 6" xfId="286"/>
    <cellStyle name="Обычный 12 6 2" xfId="287"/>
    <cellStyle name="Обычный 13" xfId="288"/>
    <cellStyle name="Обычный 13 10" xfId="289"/>
    <cellStyle name="Обычный 13 10 2" xfId="290"/>
    <cellStyle name="Обычный 13 11" xfId="291"/>
    <cellStyle name="Обычный 13 12" xfId="292"/>
    <cellStyle name="Обычный 13 12 2" xfId="293"/>
    <cellStyle name="Обычный 13 12 3" xfId="294"/>
    <cellStyle name="Обычный 13 12 4" xfId="295"/>
    <cellStyle name="Обычный 13 12 4 2" xfId="296"/>
    <cellStyle name="Обычный 13 12 4 2 2" xfId="297"/>
    <cellStyle name="Обычный 13 12 4 2 2 2" xfId="298"/>
    <cellStyle name="Обычный 13 12 5" xfId="299"/>
    <cellStyle name="Обычный 13 12 5 2" xfId="300"/>
    <cellStyle name="Обычный 13 12 5 2 2" xfId="301"/>
    <cellStyle name="Обычный 13 12 5 2 3" xfId="302"/>
    <cellStyle name="Обычный 13 12 5 2 4" xfId="303"/>
    <cellStyle name="Обычный 13 12 5 2 4 2" xfId="304"/>
    <cellStyle name="Обычный 13 12 5 2 4 3" xfId="305"/>
    <cellStyle name="Обычный 13 12 5 2 4 3 2" xfId="306"/>
    <cellStyle name="Обычный 13 12 5 2 4 3 3" xfId="307"/>
    <cellStyle name="Обычный 13 12 5 2 4 3 3 2" xfId="308"/>
    <cellStyle name="Обычный 13 12 5 2 4 3 3 2 2" xfId="309"/>
    <cellStyle name="Обычный 13 12 5 2 4 3 3 2 3" xfId="310"/>
    <cellStyle name="Обычный 13 12 5 2 4 3 3 2 4" xfId="311"/>
    <cellStyle name="Обычный 13 12 5 2 4 3 3 2 5" xfId="312"/>
    <cellStyle name="Обычный 13 12 5 2 4 3 3 2 5 2" xfId="313"/>
    <cellStyle name="Обычный 13 12 5 2 4 3 3 2 5 2 2" xfId="314"/>
    <cellStyle name="Обычный 13 12 5 2 4 3 3 2 5 2 2 2" xfId="315"/>
    <cellStyle name="Обычный 13 12 5 2 4 3 3 2 5 2 2 2 2" xfId="316"/>
    <cellStyle name="Обычный 13 12 5 2 4 3 3 2 5 2 3" xfId="317"/>
    <cellStyle name="Обычный 13 12 6" xfId="318"/>
    <cellStyle name="Обычный 13 12 6 2" xfId="319"/>
    <cellStyle name="Обычный 13 12 6 2 2" xfId="320"/>
    <cellStyle name="Обычный 13 12 6 2 2 2" xfId="321"/>
    <cellStyle name="Обычный 13 12 6 2 2 2 2" xfId="322"/>
    <cellStyle name="Обычный 13 12 6 2 2 2 3" xfId="323"/>
    <cellStyle name="Обычный 13 12 6 2 2 2 3 2" xfId="324"/>
    <cellStyle name="Обычный 13 13" xfId="325"/>
    <cellStyle name="Обычный 13 13 2" xfId="326"/>
    <cellStyle name="Обычный 13 13 2 2" xfId="327"/>
    <cellStyle name="Обычный 13 13 2 2 2" xfId="328"/>
    <cellStyle name="Обычный 13 14" xfId="329"/>
    <cellStyle name="Обычный 13 2" xfId="330"/>
    <cellStyle name="Обычный 13 2 2" xfId="331"/>
    <cellStyle name="Обычный 13 2 2 2" xfId="332"/>
    <cellStyle name="Обычный 13 2 2 2 2" xfId="333"/>
    <cellStyle name="Обычный 13 2 2 2 2 2" xfId="334"/>
    <cellStyle name="Обычный 13 2 2 2 2 2 2" xfId="335"/>
    <cellStyle name="Обычный 13 2 2 2 2 2 2 2" xfId="336"/>
    <cellStyle name="Обычный 13 2 2 2 2 2 2 2 2" xfId="337"/>
    <cellStyle name="Обычный 13 2 2 2 2 2 2 2 2 2" xfId="338"/>
    <cellStyle name="Обычный 13 2 2 2 2 2 2 2 3" xfId="339"/>
    <cellStyle name="Обычный 13 2 2 2 2 2 2 3" xfId="340"/>
    <cellStyle name="Обычный 13 2 2 2 2 2 2 3 2" xfId="341"/>
    <cellStyle name="Обычный 13 2 2 2 2 2 2 4" xfId="342"/>
    <cellStyle name="Обычный 13 2 2 2 2 2 2 5" xfId="343"/>
    <cellStyle name="Обычный 13 2 2 2 2 2 3" xfId="344"/>
    <cellStyle name="Обычный 13 2 2 2 2 2 3 2" xfId="345"/>
    <cellStyle name="Обычный 13 2 2 2 2 2 3 2 2" xfId="346"/>
    <cellStyle name="Обычный 13 2 2 2 2 2 3 3" xfId="347"/>
    <cellStyle name="Обычный 13 2 2 2 2 2 4" xfId="348"/>
    <cellStyle name="Обычный 13 2 2 2 2 2 4 2" xfId="349"/>
    <cellStyle name="Обычный 13 2 2 2 2 2 5" xfId="350"/>
    <cellStyle name="Обычный 13 2 2 2 2 3" xfId="351"/>
    <cellStyle name="Обычный 13 2 2 2 2 3 2" xfId="352"/>
    <cellStyle name="Обычный 13 2 2 2 2 3 2 2" xfId="353"/>
    <cellStyle name="Обычный 13 2 2 2 2 3 2 2 2" xfId="354"/>
    <cellStyle name="Обычный 13 2 2 2 2 3 2 3" xfId="355"/>
    <cellStyle name="Обычный 13 2 2 2 2 3 3" xfId="356"/>
    <cellStyle name="Обычный 13 2 2 2 2 3 3 2" xfId="357"/>
    <cellStyle name="Обычный 13 2 2 2 2 3 4" xfId="358"/>
    <cellStyle name="Обычный 13 2 2 2 2 4" xfId="359"/>
    <cellStyle name="Обычный 13 2 2 2 2 4 2" xfId="360"/>
    <cellStyle name="Обычный 13 2 2 2 2 4 2 2" xfId="361"/>
    <cellStyle name="Обычный 13 2 2 2 2 4 3" xfId="362"/>
    <cellStyle name="Обычный 13 2 2 2 2 5" xfId="363"/>
    <cellStyle name="Обычный 13 2 2 2 2 5 2" xfId="364"/>
    <cellStyle name="Обычный 13 2 2 2 2 6" xfId="365"/>
    <cellStyle name="Обычный 13 2 2 2 3" xfId="366"/>
    <cellStyle name="Обычный 13 2 2 2 3 2" xfId="367"/>
    <cellStyle name="Обычный 13 2 2 2 3 2 2" xfId="368"/>
    <cellStyle name="Обычный 13 2 2 2 3 2 2 2" xfId="369"/>
    <cellStyle name="Обычный 13 2 2 2 3 2 2 2 2" xfId="370"/>
    <cellStyle name="Обычный 13 2 2 2 3 2 2 3" xfId="371"/>
    <cellStyle name="Обычный 13 2 2 2 3 2 3" xfId="372"/>
    <cellStyle name="Обычный 13 2 2 2 3 2 3 2" xfId="373"/>
    <cellStyle name="Обычный 13 2 2 2 3 2 4" xfId="374"/>
    <cellStyle name="Обычный 13 2 2 2 3 3" xfId="375"/>
    <cellStyle name="Обычный 13 2 2 2 3 3 2" xfId="376"/>
    <cellStyle name="Обычный 13 2 2 2 3 3 2 2" xfId="377"/>
    <cellStyle name="Обычный 13 2 2 2 3 3 3" xfId="378"/>
    <cellStyle name="Обычный 13 2 2 2 3 4" xfId="379"/>
    <cellStyle name="Обычный 13 2 2 2 3 4 2" xfId="380"/>
    <cellStyle name="Обычный 13 2 2 2 3 5" xfId="381"/>
    <cellStyle name="Обычный 13 2 2 2 4" xfId="382"/>
    <cellStyle name="Обычный 13 2 2 2 4 2" xfId="383"/>
    <cellStyle name="Обычный 13 2 2 2 4 2 2" xfId="384"/>
    <cellStyle name="Обычный 13 2 2 2 4 2 2 2" xfId="385"/>
    <cellStyle name="Обычный 13 2 2 2 4 2 3" xfId="386"/>
    <cellStyle name="Обычный 13 2 2 2 4 3" xfId="387"/>
    <cellStyle name="Обычный 13 2 2 2 4 3 2" xfId="388"/>
    <cellStyle name="Обычный 13 2 2 2 4 4" xfId="389"/>
    <cellStyle name="Обычный 13 2 2 2 5" xfId="390"/>
    <cellStyle name="Обычный 13 2 2 2 5 2" xfId="391"/>
    <cellStyle name="Обычный 13 2 2 2 5 2 2" xfId="392"/>
    <cellStyle name="Обычный 13 2 2 2 5 3" xfId="393"/>
    <cellStyle name="Обычный 13 2 2 2 6" xfId="394"/>
    <cellStyle name="Обычный 13 2 2 2 6 2" xfId="395"/>
    <cellStyle name="Обычный 13 2 2 2 7" xfId="396"/>
    <cellStyle name="Обычный 13 2 2 3" xfId="397"/>
    <cellStyle name="Обычный 13 2 2 3 2" xfId="398"/>
    <cellStyle name="Обычный 13 2 2 3 2 2" xfId="399"/>
    <cellStyle name="Обычный 13 2 2 3 2 2 2" xfId="400"/>
    <cellStyle name="Обычный 13 2 2 3 2 2 2 2" xfId="401"/>
    <cellStyle name="Обычный 13 2 2 3 2 2 3" xfId="402"/>
    <cellStyle name="Обычный 13 2 2 3 2 3" xfId="403"/>
    <cellStyle name="Обычный 13 2 2 3 2 3 2" xfId="404"/>
    <cellStyle name="Обычный 13 2 2 3 2 4" xfId="405"/>
    <cellStyle name="Обычный 13 2 2 3 3" xfId="406"/>
    <cellStyle name="Обычный 13 2 2 3 3 2" xfId="407"/>
    <cellStyle name="Обычный 13 2 2 3 3 2 2" xfId="408"/>
    <cellStyle name="Обычный 13 2 2 3 3 3" xfId="409"/>
    <cellStyle name="Обычный 13 2 2 3 4" xfId="410"/>
    <cellStyle name="Обычный 13 2 2 3 4 2" xfId="411"/>
    <cellStyle name="Обычный 13 2 2 3 5" xfId="412"/>
    <cellStyle name="Обычный 13 2 2 4" xfId="413"/>
    <cellStyle name="Обычный 13 2 2 4 2" xfId="414"/>
    <cellStyle name="Обычный 13 2 2 4 2 2" xfId="415"/>
    <cellStyle name="Обычный 13 2 2 4 2 2 2" xfId="416"/>
    <cellStyle name="Обычный 13 2 2 4 2 3" xfId="417"/>
    <cellStyle name="Обычный 13 2 2 4 3" xfId="418"/>
    <cellStyle name="Обычный 13 2 2 4 3 2" xfId="419"/>
    <cellStyle name="Обычный 13 2 2 4 4" xfId="420"/>
    <cellStyle name="Обычный 13 2 2 5" xfId="421"/>
    <cellStyle name="Обычный 13 2 2 5 2" xfId="422"/>
    <cellStyle name="Обычный 13 2 2 5 2 2" xfId="423"/>
    <cellStyle name="Обычный 13 2 2 5 3" xfId="424"/>
    <cellStyle name="Обычный 13 2 2 6" xfId="425"/>
    <cellStyle name="Обычный 13 2 2 6 2" xfId="426"/>
    <cellStyle name="Обычный 13 2 2 7" xfId="427"/>
    <cellStyle name="Обычный 13 2 3" xfId="428"/>
    <cellStyle name="Обычный 13 2 3 2" xfId="429"/>
    <cellStyle name="Обычный 13 2 3 2 2" xfId="430"/>
    <cellStyle name="Обычный 13 2 3 2 2 2" xfId="431"/>
    <cellStyle name="Обычный 13 2 3 2 2 2 2" xfId="432"/>
    <cellStyle name="Обычный 13 2 3 2 2 3" xfId="433"/>
    <cellStyle name="Обычный 13 2 3 2 3" xfId="434"/>
    <cellStyle name="Обычный 13 2 3 2 3 2" xfId="435"/>
    <cellStyle name="Обычный 13 2 3 2 4" xfId="436"/>
    <cellStyle name="Обычный 13 2 3 3" xfId="437"/>
    <cellStyle name="Обычный 13 2 3 3 2" xfId="438"/>
    <cellStyle name="Обычный 13 2 3 3 2 2" xfId="439"/>
    <cellStyle name="Обычный 13 2 3 3 3" xfId="440"/>
    <cellStyle name="Обычный 13 2 3 4" xfId="441"/>
    <cellStyle name="Обычный 13 2 3 4 2" xfId="442"/>
    <cellStyle name="Обычный 13 2 3 5" xfId="443"/>
    <cellStyle name="Обычный 13 2 4" xfId="444"/>
    <cellStyle name="Обычный 13 2 4 2" xfId="445"/>
    <cellStyle name="Обычный 13 2 4 2 2" xfId="446"/>
    <cellStyle name="Обычный 13 2 4 2 2 2" xfId="447"/>
    <cellStyle name="Обычный 13 2 4 2 3" xfId="448"/>
    <cellStyle name="Обычный 13 2 4 3" xfId="449"/>
    <cellStyle name="Обычный 13 2 4 3 2" xfId="450"/>
    <cellStyle name="Обычный 13 2 4 4" xfId="451"/>
    <cellStyle name="Обычный 13 2 5" xfId="452"/>
    <cellStyle name="Обычный 13 2 5 2" xfId="453"/>
    <cellStyle name="Обычный 13 2 5 2 2" xfId="454"/>
    <cellStyle name="Обычный 13 2 5 3" xfId="455"/>
    <cellStyle name="Обычный 13 2 6" xfId="456"/>
    <cellStyle name="Обычный 13 2 6 2" xfId="457"/>
    <cellStyle name="Обычный 13 2 7" xfId="458"/>
    <cellStyle name="Обычный 13 3" xfId="459"/>
    <cellStyle name="Обычный 13 3 2" xfId="460"/>
    <cellStyle name="Обычный 13 3 2 2" xfId="461"/>
    <cellStyle name="Обычный 13 3 2 2 2" xfId="462"/>
    <cellStyle name="Обычный 13 3 2 2 2 2" xfId="463"/>
    <cellStyle name="Обычный 13 3 2 2 2 2 2" xfId="464"/>
    <cellStyle name="Обычный 13 3 2 2 2 2 2 2" xfId="465"/>
    <cellStyle name="Обычный 13 3 2 2 2 2 3" xfId="466"/>
    <cellStyle name="Обычный 13 3 2 2 2 3" xfId="467"/>
    <cellStyle name="Обычный 13 3 2 2 2 3 2" xfId="468"/>
    <cellStyle name="Обычный 13 3 2 2 2 4" xfId="469"/>
    <cellStyle name="Обычный 13 3 2 2 3" xfId="470"/>
    <cellStyle name="Обычный 13 3 2 2 3 2" xfId="471"/>
    <cellStyle name="Обычный 13 3 2 2 3 2 2" xfId="472"/>
    <cellStyle name="Обычный 13 3 2 2 3 3" xfId="473"/>
    <cellStyle name="Обычный 13 3 2 2 4" xfId="474"/>
    <cellStyle name="Обычный 13 3 2 2 4 2" xfId="475"/>
    <cellStyle name="Обычный 13 3 2 2 5" xfId="476"/>
    <cellStyle name="Обычный 13 3 2 3" xfId="477"/>
    <cellStyle name="Обычный 13 3 2 3 2" xfId="478"/>
    <cellStyle name="Обычный 13 3 2 3 2 2" xfId="479"/>
    <cellStyle name="Обычный 13 3 2 3 2 2 2" xfId="480"/>
    <cellStyle name="Обычный 13 3 2 3 2 3" xfId="481"/>
    <cellStyle name="Обычный 13 3 2 3 3" xfId="482"/>
    <cellStyle name="Обычный 13 3 2 3 3 2" xfId="483"/>
    <cellStyle name="Обычный 13 3 2 3 4" xfId="484"/>
    <cellStyle name="Обычный 13 3 2 4" xfId="485"/>
    <cellStyle name="Обычный 13 3 2 4 2" xfId="486"/>
    <cellStyle name="Обычный 13 3 2 4 2 2" xfId="487"/>
    <cellStyle name="Обычный 13 3 2 4 3" xfId="488"/>
    <cellStyle name="Обычный 13 3 2 5" xfId="489"/>
    <cellStyle name="Обычный 13 3 2 5 2" xfId="490"/>
    <cellStyle name="Обычный 13 3 2 6" xfId="491"/>
    <cellStyle name="Обычный 13 3 3" xfId="492"/>
    <cellStyle name="Обычный 13 3 3 2" xfId="493"/>
    <cellStyle name="Обычный 13 3 3 2 2" xfId="494"/>
    <cellStyle name="Обычный 13 3 3 2 2 2" xfId="495"/>
    <cellStyle name="Обычный 13 3 3 2 2 2 2" xfId="496"/>
    <cellStyle name="Обычный 13 3 3 2 2 3" xfId="497"/>
    <cellStyle name="Обычный 13 3 3 2 3" xfId="498"/>
    <cellStyle name="Обычный 13 3 3 2 3 2" xfId="499"/>
    <cellStyle name="Обычный 13 3 3 2 4" xfId="500"/>
    <cellStyle name="Обычный 13 3 3 3" xfId="501"/>
    <cellStyle name="Обычный 13 3 3 3 2" xfId="502"/>
    <cellStyle name="Обычный 13 3 3 3 2 2" xfId="503"/>
    <cellStyle name="Обычный 13 3 3 3 3" xfId="504"/>
    <cellStyle name="Обычный 13 3 3 4" xfId="505"/>
    <cellStyle name="Обычный 13 3 3 4 2" xfId="506"/>
    <cellStyle name="Обычный 13 3 3 5" xfId="507"/>
    <cellStyle name="Обычный 13 3 4" xfId="508"/>
    <cellStyle name="Обычный 13 3 4 2" xfId="509"/>
    <cellStyle name="Обычный 13 3 4 2 2" xfId="510"/>
    <cellStyle name="Обычный 13 3 4 2 2 2" xfId="511"/>
    <cellStyle name="Обычный 13 3 4 2 3" xfId="512"/>
    <cellStyle name="Обычный 13 3 4 3" xfId="513"/>
    <cellStyle name="Обычный 13 3 4 3 2" xfId="514"/>
    <cellStyle name="Обычный 13 3 4 4" xfId="515"/>
    <cellStyle name="Обычный 13 3 5" xfId="516"/>
    <cellStyle name="Обычный 13 3 5 2" xfId="517"/>
    <cellStyle name="Обычный 13 3 5 2 2" xfId="518"/>
    <cellStyle name="Обычный 13 3 5 3" xfId="519"/>
    <cellStyle name="Обычный 13 3 6" xfId="520"/>
    <cellStyle name="Обычный 13 3 6 2" xfId="521"/>
    <cellStyle name="Обычный 13 3 7" xfId="522"/>
    <cellStyle name="Обычный 13 4" xfId="523"/>
    <cellStyle name="Обычный 13 4 2" xfId="524"/>
    <cellStyle name="Обычный 13 4 2 2" xfId="525"/>
    <cellStyle name="Обычный 13 4 2 2 2" xfId="526"/>
    <cellStyle name="Обычный 13 4 2 2 2 2" xfId="527"/>
    <cellStyle name="Обычный 13 4 2 2 3" xfId="528"/>
    <cellStyle name="Обычный 13 4 2 3" xfId="529"/>
    <cellStyle name="Обычный 13 4 2 3 2" xfId="530"/>
    <cellStyle name="Обычный 13 4 2 4" xfId="531"/>
    <cellStyle name="Обычный 13 4 3" xfId="532"/>
    <cellStyle name="Обычный 13 4 3 2" xfId="533"/>
    <cellStyle name="Обычный 13 4 3 2 2" xfId="534"/>
    <cellStyle name="Обычный 13 4 3 3" xfId="535"/>
    <cellStyle name="Обычный 13 4 4" xfId="536"/>
    <cellStyle name="Обычный 13 4 4 2" xfId="537"/>
    <cellStyle name="Обычный 13 4 5" xfId="538"/>
    <cellStyle name="Обычный 13 5" xfId="539"/>
    <cellStyle name="Обычный 13 5 2" xfId="540"/>
    <cellStyle name="Обычный 13 5 2 2" xfId="541"/>
    <cellStyle name="Обычный 13 5 2 2 2" xfId="542"/>
    <cellStyle name="Обычный 13 5 2 3" xfId="543"/>
    <cellStyle name="Обычный 13 5 3" xfId="544"/>
    <cellStyle name="Обычный 13 5 3 2" xfId="545"/>
    <cellStyle name="Обычный 13 5 4" xfId="546"/>
    <cellStyle name="Обычный 13 6" xfId="547"/>
    <cellStyle name="Обычный 13 6 2" xfId="548"/>
    <cellStyle name="Обычный 13 6 2 2" xfId="549"/>
    <cellStyle name="Обычный 13 6 2 2 2" xfId="550"/>
    <cellStyle name="Обычный 13 6 2 3" xfId="551"/>
    <cellStyle name="Обычный 13 6 3" xfId="552"/>
    <cellStyle name="Обычный 13 6 3 2" xfId="553"/>
    <cellStyle name="Обычный 13 6 4" xfId="554"/>
    <cellStyle name="Обычный 13 7" xfId="555"/>
    <cellStyle name="Обычный 13 7 2" xfId="556"/>
    <cellStyle name="Обычный 13 7 2 2" xfId="557"/>
    <cellStyle name="Обычный 13 7 3" xfId="558"/>
    <cellStyle name="Обычный 13 8" xfId="559"/>
    <cellStyle name="Обычный 13 8 2" xfId="560"/>
    <cellStyle name="Обычный 13 9" xfId="561"/>
    <cellStyle name="Обычный 14" xfId="562"/>
    <cellStyle name="Обычный 14 2" xfId="563"/>
    <cellStyle name="Обычный 15" xfId="564"/>
    <cellStyle name="Обычный 16" xfId="565"/>
    <cellStyle name="Обычный 17" xfId="566"/>
    <cellStyle name="Обычный 17 2" xfId="567"/>
    <cellStyle name="Обычный 17 2 2" xfId="568"/>
    <cellStyle name="Обычный 17 2 2 2" xfId="569"/>
    <cellStyle name="Обычный 17 2 2 2 2" xfId="570"/>
    <cellStyle name="Обычный 17 2 2 2 2 2" xfId="571"/>
    <cellStyle name="Обычный 17 2 2 2 3" xfId="572"/>
    <cellStyle name="Обычный 17 2 2 3" xfId="573"/>
    <cellStyle name="Обычный 17 2 2 3 2" xfId="574"/>
    <cellStyle name="Обычный 17 2 2 4" xfId="575"/>
    <cellStyle name="Обычный 17 2 3" xfId="576"/>
    <cellStyle name="Обычный 17 2 3 2" xfId="577"/>
    <cellStyle name="Обычный 17 2 3 2 2" xfId="578"/>
    <cellStyle name="Обычный 17 2 3 3" xfId="579"/>
    <cellStyle name="Обычный 17 2 4" xfId="580"/>
    <cellStyle name="Обычный 17 2 4 2" xfId="581"/>
    <cellStyle name="Обычный 17 2 5" xfId="582"/>
    <cellStyle name="Обычный 17 3" xfId="583"/>
    <cellStyle name="Обычный 17 3 2" xfId="584"/>
    <cellStyle name="Обычный 17 3 2 2" xfId="585"/>
    <cellStyle name="Обычный 17 3 2 2 2" xfId="586"/>
    <cellStyle name="Обычный 17 3 2 3" xfId="587"/>
    <cellStyle name="Обычный 17 3 3" xfId="588"/>
    <cellStyle name="Обычный 17 3 3 2" xfId="589"/>
    <cellStyle name="Обычный 17 3 4" xfId="590"/>
    <cellStyle name="Обычный 17 4" xfId="591"/>
    <cellStyle name="Обычный 17 4 2" xfId="592"/>
    <cellStyle name="Обычный 17 4 2 2" xfId="593"/>
    <cellStyle name="Обычный 17 4 3" xfId="594"/>
    <cellStyle name="Обычный 17 5" xfId="595"/>
    <cellStyle name="Обычный 17 5 2" xfId="596"/>
    <cellStyle name="Обычный 17 6" xfId="597"/>
    <cellStyle name="Обычный 18" xfId="598"/>
    <cellStyle name="Обычный 18 2" xfId="599"/>
    <cellStyle name="Обычный 18 2 2" xfId="600"/>
    <cellStyle name="Обычный 18 2 2 2" xfId="601"/>
    <cellStyle name="Обычный 18 2 2 2 2" xfId="602"/>
    <cellStyle name="Обычный 18 2 2 2 2 2" xfId="603"/>
    <cellStyle name="Обычный 18 2 2 2 2 2 2" xfId="604"/>
    <cellStyle name="Обычный 18 2 2 2 2 2 2 2" xfId="605"/>
    <cellStyle name="Обычный 18 2 2 2 2 2 3" xfId="606"/>
    <cellStyle name="Обычный 18 2 2 2 2 3" xfId="607"/>
    <cellStyle name="Обычный 18 2 2 2 2 3 2" xfId="608"/>
    <cellStyle name="Обычный 18 2 2 2 2 4" xfId="609"/>
    <cellStyle name="Обычный 18 2 2 2 3" xfId="610"/>
    <cellStyle name="Обычный 18 2 2 2 3 2" xfId="611"/>
    <cellStyle name="Обычный 18 2 2 2 3 2 2" xfId="612"/>
    <cellStyle name="Обычный 18 2 2 2 3 3" xfId="613"/>
    <cellStyle name="Обычный 18 2 2 2 4" xfId="614"/>
    <cellStyle name="Обычный 18 2 2 2 4 2" xfId="615"/>
    <cellStyle name="Обычный 18 2 2 2 5" xfId="616"/>
    <cellStyle name="Обычный 18 2 2 3" xfId="617"/>
    <cellStyle name="Обычный 18 2 2 3 2" xfId="618"/>
    <cellStyle name="Обычный 18 2 2 3 2 2" xfId="619"/>
    <cellStyle name="Обычный 18 2 2 3 2 2 2" xfId="620"/>
    <cellStyle name="Обычный 18 2 2 3 2 3" xfId="621"/>
    <cellStyle name="Обычный 18 2 2 3 3" xfId="622"/>
    <cellStyle name="Обычный 18 2 2 3 3 2" xfId="623"/>
    <cellStyle name="Обычный 18 2 2 3 4" xfId="624"/>
    <cellStyle name="Обычный 18 2 2 4" xfId="625"/>
    <cellStyle name="Обычный 18 2 2 4 2" xfId="626"/>
    <cellStyle name="Обычный 18 2 2 4 2 2" xfId="627"/>
    <cellStyle name="Обычный 18 2 2 4 3" xfId="628"/>
    <cellStyle name="Обычный 18 2 2 5" xfId="629"/>
    <cellStyle name="Обычный 18 2 2 5 2" xfId="630"/>
    <cellStyle name="Обычный 18 2 2 6" xfId="631"/>
    <cellStyle name="Обычный 18 2 3" xfId="632"/>
    <cellStyle name="Обычный 18 2 3 2" xfId="633"/>
    <cellStyle name="Обычный 18 2 3 2 2" xfId="634"/>
    <cellStyle name="Обычный 18 2 3 2 2 2" xfId="635"/>
    <cellStyle name="Обычный 18 2 3 2 2 2 2" xfId="636"/>
    <cellStyle name="Обычный 18 2 3 2 2 2 2 2" xfId="637"/>
    <cellStyle name="Обычный 18 2 3 2 2 2 2 2 2" xfId="638"/>
    <cellStyle name="Обычный 18 2 3 2 2 2 2 3" xfId="639"/>
    <cellStyle name="Обычный 18 2 3 2 2 2 3" xfId="640"/>
    <cellStyle name="Обычный 18 2 3 2 2 2 3 2" xfId="641"/>
    <cellStyle name="Обычный 18 2 3 2 2 2 4" xfId="642"/>
    <cellStyle name="Обычный 18 2 3 2 2 3" xfId="643"/>
    <cellStyle name="Обычный 18 2 3 2 2 3 2" xfId="644"/>
    <cellStyle name="Обычный 18 2 3 2 2 3 2 2" xfId="645"/>
    <cellStyle name="Обычный 18 2 3 2 2 3 3" xfId="646"/>
    <cellStyle name="Обычный 18 2 3 2 2 4" xfId="647"/>
    <cellStyle name="Обычный 18 2 3 2 2 4 2" xfId="648"/>
    <cellStyle name="Обычный 18 2 3 2 2 5" xfId="649"/>
    <cellStyle name="Обычный 18 2 3 2 3" xfId="650"/>
    <cellStyle name="Обычный 18 2 3 2 3 2" xfId="651"/>
    <cellStyle name="Обычный 18 2 3 2 3 2 2" xfId="652"/>
    <cellStyle name="Обычный 18 2 3 2 3 2 2 2" xfId="653"/>
    <cellStyle name="Обычный 18 2 3 2 3 2 3" xfId="654"/>
    <cellStyle name="Обычный 18 2 3 2 3 3" xfId="655"/>
    <cellStyle name="Обычный 18 2 3 2 3 3 2" xfId="656"/>
    <cellStyle name="Обычный 18 2 3 2 3 4" xfId="657"/>
    <cellStyle name="Обычный 18 2 3 2 4" xfId="658"/>
    <cellStyle name="Обычный 18 2 3 2 4 2" xfId="659"/>
    <cellStyle name="Обычный 18 2 3 2 4 2 2" xfId="660"/>
    <cellStyle name="Обычный 18 2 3 2 4 3" xfId="661"/>
    <cellStyle name="Обычный 18 2 3 2 5" xfId="662"/>
    <cellStyle name="Обычный 18 2 3 2 5 2" xfId="663"/>
    <cellStyle name="Обычный 18 2 3 2 6" xfId="664"/>
    <cellStyle name="Обычный 18 2 3 3" xfId="665"/>
    <cellStyle name="Обычный 18 2 3 3 2" xfId="666"/>
    <cellStyle name="Обычный 18 2 3 3 2 2" xfId="667"/>
    <cellStyle name="Обычный 18 2 3 3 2 2 2" xfId="668"/>
    <cellStyle name="Обычный 18 2 3 3 2 2 2 2" xfId="669"/>
    <cellStyle name="Обычный 18 2 3 3 2 2 2 2 2" xfId="670"/>
    <cellStyle name="Обычный 18 2 3 3 2 2 2 2 2 2" xfId="671"/>
    <cellStyle name="Обычный 18 2 3 3 2 2 2 2 3" xfId="672"/>
    <cellStyle name="Обычный 18 2 3 3 2 2 2 3" xfId="673"/>
    <cellStyle name="Обычный 18 2 3 3 2 2 2 3 2" xfId="674"/>
    <cellStyle name="Обычный 18 2 3 3 2 2 2 4" xfId="675"/>
    <cellStyle name="Обычный 18 2 3 3 2 2 3" xfId="676"/>
    <cellStyle name="Обычный 18 2 3 3 2 2 3 2" xfId="677"/>
    <cellStyle name="Обычный 18 2 3 3 2 2 3 2 2" xfId="678"/>
    <cellStyle name="Обычный 18 2 3 3 2 2 3 3" xfId="679"/>
    <cellStyle name="Обычный 18 2 3 3 2 2 4" xfId="680"/>
    <cellStyle name="Обычный 18 2 3 3 2 2 4 2" xfId="681"/>
    <cellStyle name="Обычный 18 2 3 3 2 2 5" xfId="682"/>
    <cellStyle name="Обычный 18 2 3 3 2 3" xfId="683"/>
    <cellStyle name="Обычный 18 2 3 3 2 3 2" xfId="684"/>
    <cellStyle name="Обычный 18 2 3 3 2 3 2 2" xfId="685"/>
    <cellStyle name="Обычный 18 2 3 3 2 3 2 2 2" xfId="686"/>
    <cellStyle name="Обычный 18 2 3 3 2 3 2 3" xfId="687"/>
    <cellStyle name="Обычный 18 2 3 3 2 3 3" xfId="688"/>
    <cellStyle name="Обычный 18 2 3 3 2 3 3 2" xfId="689"/>
    <cellStyle name="Обычный 18 2 3 3 2 3 4" xfId="690"/>
    <cellStyle name="Обычный 18 2 3 3 2 4" xfId="691"/>
    <cellStyle name="Обычный 18 2 3 3 2 4 2" xfId="692"/>
    <cellStyle name="Обычный 18 2 3 3 2 4 2 2" xfId="693"/>
    <cellStyle name="Обычный 18 2 3 3 2 4 3" xfId="694"/>
    <cellStyle name="Обычный 18 2 3 3 2 5" xfId="695"/>
    <cellStyle name="Обычный 18 2 3 3 2 5 2" xfId="696"/>
    <cellStyle name="Обычный 18 2 3 3 2 6" xfId="697"/>
    <cellStyle name="Обычный 18 2 3 3 3" xfId="698"/>
    <cellStyle name="Обычный 18 2 3 3 3 2" xfId="699"/>
    <cellStyle name="Обычный 18 2 3 3 3 2 2" xfId="700"/>
    <cellStyle name="Обычный 18 2 3 3 3 2 2 2" xfId="701"/>
    <cellStyle name="Обычный 18 2 3 3 3 2 2 2 2" xfId="702"/>
    <cellStyle name="Обычный 18 2 3 3 3 2 2 2 2 2" xfId="703"/>
    <cellStyle name="Обычный 18 2 3 3 3 2 2 2 2 2 2" xfId="704"/>
    <cellStyle name="Обычный 18 2 3 3 3 2 2 2 2 2 2 2" xfId="705"/>
    <cellStyle name="Обычный 18 2 3 3 3 2 2 2 2 2 3" xfId="706"/>
    <cellStyle name="Обычный 18 2 3 3 3 2 2 2 2 3" xfId="707"/>
    <cellStyle name="Обычный 18 2 3 3 3 2 2 2 2 3 2" xfId="708"/>
    <cellStyle name="Обычный 18 2 3 3 3 2 2 2 2 4" xfId="709"/>
    <cellStyle name="Обычный 18 2 3 3 3 2 2 2 3" xfId="710"/>
    <cellStyle name="Обычный 18 2 3 3 3 2 2 2 3 2" xfId="711"/>
    <cellStyle name="Обычный 18 2 3 3 3 2 2 2 3 2 2" xfId="712"/>
    <cellStyle name="Обычный 18 2 3 3 3 2 2 2 3 3" xfId="713"/>
    <cellStyle name="Обычный 18 2 3 3 3 2 2 2 4" xfId="714"/>
    <cellStyle name="Обычный 18 2 3 3 3 2 2 2 4 2" xfId="715"/>
    <cellStyle name="Обычный 18 2 3 3 3 2 2 2 5" xfId="716"/>
    <cellStyle name="Обычный 18 2 3 3 3 2 2 3" xfId="717"/>
    <cellStyle name="Обычный 18 2 3 3 3 2 2 3 2" xfId="718"/>
    <cellStyle name="Обычный 18 2 3 3 3 2 2 3 2 2" xfId="719"/>
    <cellStyle name="Обычный 18 2 3 3 3 2 2 3 2 2 2" xfId="720"/>
    <cellStyle name="Обычный 18 2 3 3 3 2 2 3 2 3" xfId="721"/>
    <cellStyle name="Обычный 18 2 3 3 3 2 2 3 3" xfId="722"/>
    <cellStyle name="Обычный 18 2 3 3 3 2 2 3 3 2" xfId="723"/>
    <cellStyle name="Обычный 18 2 3 3 3 2 2 3 4" xfId="724"/>
    <cellStyle name="Обычный 18 2 3 3 3 2 2 4" xfId="725"/>
    <cellStyle name="Обычный 18 2 3 3 3 2 2 4 2" xfId="726"/>
    <cellStyle name="Обычный 18 2 3 3 3 2 2 4 2 2" xfId="727"/>
    <cellStyle name="Обычный 18 2 3 3 3 2 2 4 3" xfId="728"/>
    <cellStyle name="Обычный 18 2 3 3 3 2 2 5" xfId="729"/>
    <cellStyle name="Обычный 18 2 3 3 3 2 2 5 2" xfId="730"/>
    <cellStyle name="Обычный 18 2 3 3 3 2 2 6" xfId="731"/>
    <cellStyle name="Обычный 18 2 3 3 3 2 3" xfId="732"/>
    <cellStyle name="Обычный 18 2 3 3 3 2 3 2" xfId="733"/>
    <cellStyle name="Обычный 18 2 3 3 3 2 3 2 2" xfId="734"/>
    <cellStyle name="Обычный 18 2 3 3 3 2 3 2 2 2" xfId="735"/>
    <cellStyle name="Обычный 18 2 3 3 3 2 3 2 2 2 2" xfId="736"/>
    <cellStyle name="Обычный 18 2 3 3 3 2 3 2 2 3" xfId="737"/>
    <cellStyle name="Обычный 18 2 3 3 3 2 3 2 3" xfId="738"/>
    <cellStyle name="Обычный 18 2 3 3 3 2 3 2 3 2" xfId="739"/>
    <cellStyle name="Обычный 18 2 3 3 3 2 3 2 4" xfId="740"/>
    <cellStyle name="Обычный 18 2 3 3 3 2 3 3" xfId="741"/>
    <cellStyle name="Обычный 18 2 3 3 3 2 3 3 2" xfId="742"/>
    <cellStyle name="Обычный 18 2 3 3 3 2 3 3 2 2" xfId="743"/>
    <cellStyle name="Обычный 18 2 3 3 3 2 3 3 3" xfId="744"/>
    <cellStyle name="Обычный 18 2 3 3 3 2 3 4" xfId="745"/>
    <cellStyle name="Обычный 18 2 3 3 3 2 3 4 2" xfId="746"/>
    <cellStyle name="Обычный 18 2 3 3 3 2 3 5" xfId="747"/>
    <cellStyle name="Обычный 18 2 3 3 3 2 4" xfId="748"/>
    <cellStyle name="Обычный 18 2 3 3 3 2 4 2" xfId="749"/>
    <cellStyle name="Обычный 18 2 3 3 3 2 4 2 2" xfId="750"/>
    <cellStyle name="Обычный 18 2 3 3 3 2 4 2 2 2" xfId="751"/>
    <cellStyle name="Обычный 18 2 3 3 3 2 4 2 3" xfId="752"/>
    <cellStyle name="Обычный 18 2 3 3 3 2 4 3" xfId="753"/>
    <cellStyle name="Обычный 18 2 3 3 3 2 4 3 2" xfId="754"/>
    <cellStyle name="Обычный 18 2 3 3 3 2 4 4" xfId="755"/>
    <cellStyle name="Обычный 18 2 3 3 3 2 5" xfId="756"/>
    <cellStyle name="Обычный 18 2 3 3 3 2 5 2" xfId="757"/>
    <cellStyle name="Обычный 18 2 3 3 3 2 5 2 2" xfId="758"/>
    <cellStyle name="Обычный 18 2 3 3 3 2 5 3" xfId="759"/>
    <cellStyle name="Обычный 18 2 3 3 3 2 6" xfId="760"/>
    <cellStyle name="Обычный 18 2 3 3 3 2 6 2" xfId="761"/>
    <cellStyle name="Обычный 18 2 3 3 3 2 7" xfId="762"/>
    <cellStyle name="Обычный 18 2 3 3 3 3" xfId="763"/>
    <cellStyle name="Обычный 18 2 3 3 3 3 2" xfId="764"/>
    <cellStyle name="Обычный 18 2 3 3 3 3 2 2" xfId="765"/>
    <cellStyle name="Обычный 18 2 3 3 3 3 2 2 2" xfId="766"/>
    <cellStyle name="Обычный 18 2 3 3 3 3 2 2 2 2" xfId="767"/>
    <cellStyle name="Обычный 18 2 3 3 3 3 2 2 2 2 2" xfId="768"/>
    <cellStyle name="Обычный 18 2 3 3 3 3 2 2 2 2 2 2" xfId="769"/>
    <cellStyle name="Обычный 18 2 3 3 3 3 2 2 2 2 3" xfId="770"/>
    <cellStyle name="Обычный 18 2 3 3 3 3 2 2 2 3" xfId="771"/>
    <cellStyle name="Обычный 18 2 3 3 3 3 2 2 2 3 2" xfId="772"/>
    <cellStyle name="Обычный 18 2 3 3 3 3 2 2 2 4" xfId="773"/>
    <cellStyle name="Обычный 18 2 3 3 3 3 2 2 3" xfId="774"/>
    <cellStyle name="Обычный 18 2 3 3 3 3 2 2 3 2" xfId="775"/>
    <cellStyle name="Обычный 18 2 3 3 3 3 2 2 3 2 2" xfId="776"/>
    <cellStyle name="Обычный 18 2 3 3 3 3 2 2 3 3" xfId="777"/>
    <cellStyle name="Обычный 18 2 3 3 3 3 2 2 4" xfId="778"/>
    <cellStyle name="Обычный 18 2 3 3 3 3 2 2 4 2" xfId="779"/>
    <cellStyle name="Обычный 18 2 3 3 3 3 2 2 5" xfId="780"/>
    <cellStyle name="Обычный 18 2 3 3 3 3 2 3" xfId="781"/>
    <cellStyle name="Обычный 18 2 3 3 3 3 2 3 2" xfId="782"/>
    <cellStyle name="Обычный 18 2 3 3 3 3 2 3 2 2" xfId="783"/>
    <cellStyle name="Обычный 18 2 3 3 3 3 2 3 2 2 2" xfId="784"/>
    <cellStyle name="Обычный 18 2 3 3 3 3 2 3 2 3" xfId="785"/>
    <cellStyle name="Обычный 18 2 3 3 3 3 2 3 3" xfId="786"/>
    <cellStyle name="Обычный 18 2 3 3 3 3 2 3 3 2" xfId="787"/>
    <cellStyle name="Обычный 18 2 3 3 3 3 2 3 4" xfId="788"/>
    <cellStyle name="Обычный 18 2 3 3 3 3 2 4" xfId="789"/>
    <cellStyle name="Обычный 18 2 3 3 3 3 2 4 2" xfId="790"/>
    <cellStyle name="Обычный 18 2 3 3 3 3 2 4 2 2" xfId="791"/>
    <cellStyle name="Обычный 18 2 3 3 3 3 2 4 3" xfId="792"/>
    <cellStyle name="Обычный 18 2 3 3 3 3 2 5" xfId="793"/>
    <cellStyle name="Обычный 18 2 3 3 3 3 2 5 2" xfId="794"/>
    <cellStyle name="Обычный 18 2 3 3 3 3 2 6" xfId="795"/>
    <cellStyle name="Обычный 18 2 3 3 3 3 3" xfId="796"/>
    <cellStyle name="Обычный 18 2 3 3 3 3 3 2" xfId="797"/>
    <cellStyle name="Обычный 18 2 3 3 3 3 3 2 2" xfId="798"/>
    <cellStyle name="Обычный 18 2 3 3 3 3 3 2 2 2" xfId="799"/>
    <cellStyle name="Обычный 18 2 3 3 3 3 3 2 2 2 2" xfId="800"/>
    <cellStyle name="Обычный 18 2 3 3 3 3 3 2 2 2 2 2" xfId="801"/>
    <cellStyle name="Обычный 18 2 3 3 3 3 3 2 2 2 2 2 2" xfId="802"/>
    <cellStyle name="Обычный 18 2 3 3 3 3 3 2 2 2 2 2 2 2" xfId="803"/>
    <cellStyle name="Обычный 18 2 3 3 3 3 3 2 2 2 2 2 3" xfId="804"/>
    <cellStyle name="Обычный 18 2 3 3 3 3 3 2 2 2 2 3" xfId="805"/>
    <cellStyle name="Обычный 18 2 3 3 3 3 3 2 2 2 2 3 2" xfId="806"/>
    <cellStyle name="Обычный 18 2 3 3 3 3 3 2 2 2 2 4" xfId="807"/>
    <cellStyle name="Обычный 18 2 3 3 3 3 3 2 2 2 3" xfId="808"/>
    <cellStyle name="Обычный 18 2 3 3 3 3 3 2 2 2 3 2" xfId="809"/>
    <cellStyle name="Обычный 18 2 3 3 3 3 3 2 2 2 3 2 2" xfId="810"/>
    <cellStyle name="Обычный 18 2 3 3 3 3 3 2 2 2 3 3" xfId="811"/>
    <cellStyle name="Обычный 18 2 3 3 3 3 3 2 2 2 4" xfId="812"/>
    <cellStyle name="Обычный 18 2 3 3 3 3 3 2 2 2 4 2" xfId="813"/>
    <cellStyle name="Обычный 18 2 3 3 3 3 3 2 2 2 5" xfId="814"/>
    <cellStyle name="Обычный 18 2 3 3 3 3 3 2 2 3" xfId="815"/>
    <cellStyle name="Обычный 18 2 3 3 3 3 3 2 2 3 2" xfId="816"/>
    <cellStyle name="Обычный 18 2 3 3 3 3 3 2 2 3 2 2" xfId="817"/>
    <cellStyle name="Обычный 18 2 3 3 3 3 3 2 2 3 2 2 2" xfId="818"/>
    <cellStyle name="Обычный 18 2 3 3 3 3 3 2 2 3 2 3" xfId="819"/>
    <cellStyle name="Обычный 18 2 3 3 3 3 3 2 2 3 3" xfId="820"/>
    <cellStyle name="Обычный 18 2 3 3 3 3 3 2 2 3 3 2" xfId="821"/>
    <cellStyle name="Обычный 18 2 3 3 3 3 3 2 2 3 4" xfId="822"/>
    <cellStyle name="Обычный 18 2 3 3 3 3 3 2 2 4" xfId="823"/>
    <cellStyle name="Обычный 18 2 3 3 3 3 3 2 2 4 2" xfId="824"/>
    <cellStyle name="Обычный 18 2 3 3 3 3 3 2 2 4 2 2" xfId="825"/>
    <cellStyle name="Обычный 18 2 3 3 3 3 3 2 2 4 3" xfId="826"/>
    <cellStyle name="Обычный 18 2 3 3 3 3 3 2 2 5" xfId="827"/>
    <cellStyle name="Обычный 18 2 3 3 3 3 3 2 2 5 2" xfId="828"/>
    <cellStyle name="Обычный 18 2 3 3 3 3 3 2 2 6" xfId="829"/>
    <cellStyle name="Обычный 18 2 3 3 3 3 3 2 3" xfId="830"/>
    <cellStyle name="Обычный 18 2 3 3 3 3 3 2 3 2" xfId="831"/>
    <cellStyle name="Обычный 18 2 3 3 3 3 3 2 3 2 2" xfId="832"/>
    <cellStyle name="Обычный 18 2 3 3 3 3 3 2 3 2 2 2" xfId="833"/>
    <cellStyle name="Обычный 18 2 3 3 3 3 3 2 3 2 2 2 2" xfId="834"/>
    <cellStyle name="Обычный 18 2 3 3 3 3 3 2 3 2 2 2 2 2" xfId="835"/>
    <cellStyle name="Обычный 18 2 3 3 3 3 3 2 3 2 2 2 3" xfId="836"/>
    <cellStyle name="Обычный 18 2 3 3 3 3 3 2 3 2 2 3" xfId="837"/>
    <cellStyle name="Обычный 18 2 3 3 3 3 3 2 3 2 2 3 2" xfId="838"/>
    <cellStyle name="Обычный 18 2 3 3 3 3 3 2 3 2 2 4" xfId="839"/>
    <cellStyle name="Обычный 18 2 3 3 3 3 3 2 3 2 3" xfId="840"/>
    <cellStyle name="Обычный 18 2 3 3 3 3 3 2 3 2 3 2" xfId="841"/>
    <cellStyle name="Обычный 18 2 3 3 3 3 3 2 3 2 3 2 2" xfId="842"/>
    <cellStyle name="Обычный 18 2 3 3 3 3 3 2 3 2 3 3" xfId="843"/>
    <cellStyle name="Обычный 18 2 3 3 3 3 3 2 3 2 4" xfId="844"/>
    <cellStyle name="Обычный 18 2 3 3 3 3 3 2 3 2 4 2" xfId="845"/>
    <cellStyle name="Обычный 18 2 3 3 3 3 3 2 3 2 5" xfId="846"/>
    <cellStyle name="Обычный 18 2 3 3 3 3 3 2 3 3" xfId="847"/>
    <cellStyle name="Обычный 18 2 3 3 3 3 3 2 3 3 2" xfId="848"/>
    <cellStyle name="Обычный 18 2 3 3 3 3 3 2 3 3 2 2" xfId="849"/>
    <cellStyle name="Обычный 18 2 3 3 3 3 3 2 3 3 2 2 2" xfId="850"/>
    <cellStyle name="Обычный 18 2 3 3 3 3 3 2 3 3 2 3" xfId="851"/>
    <cellStyle name="Обычный 18 2 3 3 3 3 3 2 3 3 3" xfId="852"/>
    <cellStyle name="Обычный 18 2 3 3 3 3 3 2 3 3 3 2" xfId="853"/>
    <cellStyle name="Обычный 18 2 3 3 3 3 3 2 3 3 4" xfId="854"/>
    <cellStyle name="Обычный 18 2 3 3 3 3 3 2 3 4" xfId="855"/>
    <cellStyle name="Обычный 18 2 3 3 3 3 3 2 3 4 2" xfId="856"/>
    <cellStyle name="Обычный 18 2 3 3 3 3 3 2 3 4 2 2" xfId="857"/>
    <cellStyle name="Обычный 18 2 3 3 3 3 3 2 3 4 3" xfId="858"/>
    <cellStyle name="Обычный 18 2 3 3 3 3 3 2 3 5" xfId="859"/>
    <cellStyle name="Обычный 18 2 3 3 3 3 3 2 3 5 2" xfId="860"/>
    <cellStyle name="Обычный 18 2 3 3 3 3 3 2 3 6" xfId="861"/>
    <cellStyle name="Обычный 18 2 3 3 3 3 3 2 4" xfId="862"/>
    <cellStyle name="Обычный 18 2 3 3 3 3 3 2 4 2" xfId="863"/>
    <cellStyle name="Обычный 18 2 3 3 3 3 3 2 4 2 2" xfId="864"/>
    <cellStyle name="Обычный 18 2 3 3 3 3 3 2 4 2 2 2" xfId="865"/>
    <cellStyle name="Обычный 18 2 3 3 3 3 3 2 4 2 2 2 2" xfId="866"/>
    <cellStyle name="Обычный 18 2 3 3 3 3 3 2 4 2 2 2 2 2" xfId="867"/>
    <cellStyle name="Обычный 18 2 3 3 3 3 3 2 4 2 2 2 3" xfId="868"/>
    <cellStyle name="Обычный 18 2 3 3 3 3 3 2 4 2 2 3" xfId="869"/>
    <cellStyle name="Обычный 18 2 3 3 3 3 3 2 4 2 2 3 2" xfId="870"/>
    <cellStyle name="Обычный 18 2 3 3 3 3 3 2 4 2 2 4" xfId="871"/>
    <cellStyle name="Обычный 18 2 3 3 3 3 3 2 4 2 3" xfId="872"/>
    <cellStyle name="Обычный 18 2 3 3 3 3 3 2 4 2 3 2" xfId="873"/>
    <cellStyle name="Обычный 18 2 3 3 3 3 3 2 4 2 3 2 2" xfId="874"/>
    <cellStyle name="Обычный 18 2 3 3 3 3 3 2 4 2 3 3" xfId="875"/>
    <cellStyle name="Обычный 18 2 3 3 3 3 3 2 4 2 4" xfId="876"/>
    <cellStyle name="Обычный 18 2 3 3 3 3 3 2 4 2 4 2" xfId="877"/>
    <cellStyle name="Обычный 18 2 3 3 3 3 3 2 4 2 5" xfId="878"/>
    <cellStyle name="Обычный 18 2 3 3 3 3 3 2 4 3" xfId="879"/>
    <cellStyle name="Обычный 18 2 3 3 3 3 3 2 4 3 2" xfId="880"/>
    <cellStyle name="Обычный 18 2 3 3 3 3 3 2 4 3 2 2" xfId="881"/>
    <cellStyle name="Обычный 18 2 3 3 3 3 3 2 4 3 2 2 2" xfId="882"/>
    <cellStyle name="Обычный 18 2 3 3 3 3 3 2 4 3 2 2 2 2" xfId="883"/>
    <cellStyle name="Обычный 18 2 3 3 3 3 3 2 4 3 2 2 3" xfId="884"/>
    <cellStyle name="Обычный 18 2 3 3 3 3 3 2 4 3 2 3" xfId="885"/>
    <cellStyle name="Обычный 18 2 3 3 3 3 3 2 4 3 2 3 2" xfId="886"/>
    <cellStyle name="Обычный 18 2 3 3 3 3 3 2 4 3 2 4" xfId="887"/>
    <cellStyle name="Обычный 18 2 3 3 3 3 3 2 4 3 3" xfId="888"/>
    <cellStyle name="Обычный 18 2 3 3 3 3 3 2 4 3 3 2" xfId="889"/>
    <cellStyle name="Обычный 18 2 3 3 3 3 3 2 4 3 3 2 2" xfId="890"/>
    <cellStyle name="Обычный 18 2 3 3 3 3 3 2 4 3 3 2 2 2" xfId="891"/>
    <cellStyle name="Обычный 18 2 3 3 3 3 3 2 4 3 3 2 3" xfId="892"/>
    <cellStyle name="Обычный 18 2 3 3 3 3 3 2 4 3 3 3" xfId="893"/>
    <cellStyle name="Обычный 18 2 3 3 3 3 3 2 4 3 3 3 2" xfId="894"/>
    <cellStyle name="Обычный 18 2 3 3 3 3 3 2 4 3 3 4" xfId="895"/>
    <cellStyle name="Обычный 18 2 3 3 3 3 3 2 4 3 3 4 2" xfId="896"/>
    <cellStyle name="Обычный 18 2 3 3 3 3 3 2 4 3 3 4 2 2" xfId="897"/>
    <cellStyle name="Обычный 18 2 3 3 3 3 3 2 4 3 3 4 2 3" xfId="898"/>
    <cellStyle name="Обычный 18 2 3 3 3 3 3 2 4 3 3 4 2 3 2" xfId="899"/>
    <cellStyle name="Обычный 18 2 3 3 3 3 3 2 4 3 3 4 2 3 2 2" xfId="900"/>
    <cellStyle name="Обычный 18 2 3 3 3 3 3 2 4 3 3 4 2 3 2 3" xfId="901"/>
    <cellStyle name="Обычный 18 2 3 3 3 3 3 2 4 3 3 4 2 3 2 3 2" xfId="902"/>
    <cellStyle name="Обычный 18 2 3 3 3 3 3 2 4 3 3 4 2 3 2 3 2 2" xfId="903"/>
    <cellStyle name="Обычный 18 2 3 3 3 3 3 2 4 3 3 4 2 3 2 3 2 2 2" xfId="904"/>
    <cellStyle name="Обычный 18 2 3 3 3 3 3 2 4 3 3 4 2 3 2 3 2 2 2 2" xfId="905"/>
    <cellStyle name="Обычный 18 2 3 3 3 3 3 2 4 3 3 4 2 3 2 3 2 2 2 2 2" xfId="906"/>
    <cellStyle name="Обычный 18 2 3 3 3 3 3 2 4 3 3 4 2 3 2 3 2 2 2 2 2 2" xfId="907"/>
    <cellStyle name="Обычный 18 2 3 3 3 3 3 2 4 3 3 4 2 3 2 3 2 2 2 2 2 2 2" xfId="908"/>
    <cellStyle name="Обычный 18 2 3 3 3 3 3 2 4 3 3 4 2 3 2 3 2 2 2 2 2 2 3" xfId="909"/>
    <cellStyle name="Обычный 18 2 3 3 3 3 3 2 4 3 3 4 3" xfId="910"/>
    <cellStyle name="Обычный 18 2 3 3 3 3 3 2 4 3 3 5" xfId="911"/>
    <cellStyle name="Обычный 18 2 3 3 3 3 3 2 4 3 4" xfId="912"/>
    <cellStyle name="Обычный 18 2 3 3 3 3 3 2 4 3 4 2" xfId="913"/>
    <cellStyle name="Обычный 18 2 3 3 3 3 3 2 4 3 4 2 2" xfId="914"/>
    <cellStyle name="Обычный 18 2 3 3 3 3 3 2 4 3 4 3" xfId="915"/>
    <cellStyle name="Обычный 18 2 3 3 3 3 3 2 4 3 5" xfId="916"/>
    <cellStyle name="Обычный 18 2 3 3 3 3 3 2 4 3 5 2" xfId="917"/>
    <cellStyle name="Обычный 18 2 3 3 3 3 3 2 4 3 6" xfId="918"/>
    <cellStyle name="Обычный 18 2 3 3 3 3 3 2 4 4" xfId="919"/>
    <cellStyle name="Обычный 18 2 3 3 3 3 3 2 4 4 2" xfId="920"/>
    <cellStyle name="Обычный 18 2 3 3 3 3 3 2 4 4 2 2" xfId="921"/>
    <cellStyle name="Обычный 18 2 3 3 3 3 3 2 4 4 2 2 2" xfId="922"/>
    <cellStyle name="Обычный 18 2 3 3 3 3 3 2 4 4 2 3" xfId="923"/>
    <cellStyle name="Обычный 18 2 3 3 3 3 3 2 4 4 3" xfId="924"/>
    <cellStyle name="Обычный 18 2 3 3 3 3 3 2 4 4 3 2" xfId="925"/>
    <cellStyle name="Обычный 18 2 3 3 3 3 3 2 4 4 4" xfId="926"/>
    <cellStyle name="Обычный 18 2 3 3 3 3 3 2 4 5" xfId="927"/>
    <cellStyle name="Обычный 18 2 3 3 3 3 3 2 4 5 2" xfId="928"/>
    <cellStyle name="Обычный 18 2 3 3 3 3 3 2 4 5 2 2" xfId="929"/>
    <cellStyle name="Обычный 18 2 3 3 3 3 3 2 4 5 3" xfId="930"/>
    <cellStyle name="Обычный 18 2 3 3 3 3 3 2 4 6" xfId="931"/>
    <cellStyle name="Обычный 18 2 3 3 3 3 3 2 4 6 2" xfId="932"/>
    <cellStyle name="Обычный 18 2 3 3 3 3 3 2 4 7" xfId="933"/>
    <cellStyle name="Обычный 18 2 3 3 3 3 3 2 5" xfId="934"/>
    <cellStyle name="Обычный 18 2 3 3 3 3 3 2 5 2" xfId="935"/>
    <cellStyle name="Обычный 18 2 3 3 3 3 3 2 5 2 2" xfId="936"/>
    <cellStyle name="Обычный 18 2 3 3 3 3 3 2 5 2 2 2" xfId="937"/>
    <cellStyle name="Обычный 18 2 3 3 3 3 3 2 5 2 2 2 2" xfId="938"/>
    <cellStyle name="Обычный 18 2 3 3 3 3 3 2 5 2 2 3" xfId="939"/>
    <cellStyle name="Обычный 18 2 3 3 3 3 3 2 5 2 3" xfId="940"/>
    <cellStyle name="Обычный 18 2 3 3 3 3 3 2 5 2 3 2" xfId="941"/>
    <cellStyle name="Обычный 18 2 3 3 3 3 3 2 5 2 4" xfId="942"/>
    <cellStyle name="Обычный 18 2 3 3 3 3 3 2 5 3" xfId="943"/>
    <cellStyle name="Обычный 18 2 3 3 3 3 3 2 5 3 2" xfId="944"/>
    <cellStyle name="Обычный 18 2 3 3 3 3 3 2 5 3 2 2" xfId="945"/>
    <cellStyle name="Обычный 18 2 3 3 3 3 3 2 5 3 3" xfId="946"/>
    <cellStyle name="Обычный 18 2 3 3 3 3 3 2 5 4" xfId="947"/>
    <cellStyle name="Обычный 18 2 3 3 3 3 3 2 5 4 2" xfId="948"/>
    <cellStyle name="Обычный 18 2 3 3 3 3 3 2 5 5" xfId="949"/>
    <cellStyle name="Обычный 18 2 3 3 3 3 3 2 6" xfId="950"/>
    <cellStyle name="Обычный 18 2 3 3 3 3 3 2 6 2" xfId="951"/>
    <cellStyle name="Обычный 18 2 3 3 3 3 3 2 6 2 2" xfId="952"/>
    <cellStyle name="Обычный 18 2 3 3 3 3 3 2 6 2 2 2" xfId="953"/>
    <cellStyle name="Обычный 18 2 3 3 3 3 3 2 6 2 3" xfId="954"/>
    <cellStyle name="Обычный 18 2 3 3 3 3 3 2 6 3" xfId="955"/>
    <cellStyle name="Обычный 18 2 3 3 3 3 3 2 6 3 2" xfId="956"/>
    <cellStyle name="Обычный 18 2 3 3 3 3 3 2 6 4" xfId="957"/>
    <cellStyle name="Обычный 18 2 3 3 3 3 3 2 7" xfId="958"/>
    <cellStyle name="Обычный 18 2 3 3 3 3 3 2 7 2" xfId="959"/>
    <cellStyle name="Обычный 18 2 3 3 3 3 3 2 7 2 2" xfId="960"/>
    <cellStyle name="Обычный 18 2 3 3 3 3 3 2 7 3" xfId="961"/>
    <cellStyle name="Обычный 18 2 3 3 3 3 3 2 8" xfId="962"/>
    <cellStyle name="Обычный 18 2 3 3 3 3 3 2 8 2" xfId="963"/>
    <cellStyle name="Обычный 18 2 3 3 3 3 3 2 9" xfId="964"/>
    <cellStyle name="Обычный 18 2 3 3 3 3 3 3" xfId="965"/>
    <cellStyle name="Обычный 18 2 3 3 3 3 3 3 2" xfId="966"/>
    <cellStyle name="Обычный 18 2 3 3 3 3 3 3 2 2" xfId="967"/>
    <cellStyle name="Обычный 18 2 3 3 3 3 3 3 2 2 2" xfId="968"/>
    <cellStyle name="Обычный 18 2 3 3 3 3 3 3 2 2 2 2" xfId="969"/>
    <cellStyle name="Обычный 18 2 3 3 3 3 3 3 2 2 2 2 2" xfId="970"/>
    <cellStyle name="Обычный 18 2 3 3 3 3 3 3 2 2 2 2 2 2" xfId="971"/>
    <cellStyle name="Обычный 18 2 3 3 3 3 3 3 2 2 2 2 3" xfId="972"/>
    <cellStyle name="Обычный 18 2 3 3 3 3 3 3 2 2 2 3" xfId="973"/>
    <cellStyle name="Обычный 18 2 3 3 3 3 3 3 2 2 2 3 2" xfId="974"/>
    <cellStyle name="Обычный 18 2 3 3 3 3 3 3 2 2 2 4" xfId="975"/>
    <cellStyle name="Обычный 18 2 3 3 3 3 3 3 2 2 3" xfId="976"/>
    <cellStyle name="Обычный 18 2 3 3 3 3 3 3 2 2 3 2" xfId="977"/>
    <cellStyle name="Обычный 18 2 3 3 3 3 3 3 2 2 3 2 2" xfId="978"/>
    <cellStyle name="Обычный 18 2 3 3 3 3 3 3 2 2 3 2 2 2" xfId="979"/>
    <cellStyle name="Обычный 18 2 3 3 3 3 3 3 2 2 3 2 2 2 2" xfId="980"/>
    <cellStyle name="Обычный 18 2 3 3 3 3 3 3 2 2 3 2 2 2 2 2" xfId="981"/>
    <cellStyle name="Обычный 18 2 3 3 3 3 3 3 2 2 3 2 2 2 3" xfId="982"/>
    <cellStyle name="Обычный 18 2 3 3 3 3 3 3 2 2 3 2 2 3" xfId="983"/>
    <cellStyle name="Обычный 18 2 3 3 3 3 3 3 2 2 3 2 2 3 2" xfId="984"/>
    <cellStyle name="Обычный 18 2 3 3 3 3 3 3 2 2 3 2 2 4" xfId="985"/>
    <cellStyle name="Обычный 18 2 3 3 3 3 3 3 2 2 3 2 2 4 2" xfId="986"/>
    <cellStyle name="Обычный 18 2 3 3 3 3 3 3 2 2 3 2 2 4 2 2" xfId="987"/>
    <cellStyle name="Обычный 18 2 3 3 3 3 3 3 2 2 3 2 2 4 2 2 2" xfId="988"/>
    <cellStyle name="Обычный 18 2 3 3 3 3 3 3 2 2 3 2 2 4 2 2 2 2" xfId="989"/>
    <cellStyle name="Обычный 18 2 3 3 3 3 3 3 2 2 3 2 2 4 2 2 2 2 2" xfId="990"/>
    <cellStyle name="Обычный 18 2 3 3 3 3 3 3 2 2 3 2 2 4 2 2 2 2 3" xfId="991"/>
    <cellStyle name="Обычный 18 2 3 3 3 3 3 3 2 2 3 2 2 4 2 2 2 2 3 2" xfId="992"/>
    <cellStyle name="Обычный 18 2 3 3 3 3 3 3 2 2 3 2 2 4 2 2 2 2 3 2 2" xfId="993"/>
    <cellStyle name="Обычный 18 2 3 3 3 3 3 3 2 2 3 2 2 4 2 2 2 2 3 2 2 2" xfId="994"/>
    <cellStyle name="Обычный 18 2 3 3 3 3 3 3 2 2 3 2 2 4 2 2 2 2 3 2 2 2 2" xfId="995"/>
    <cellStyle name="Обычный 18 2 3 3 3 3 3 3 2 2 3 2 2 4 2 2 2 2 3 2 2 2 2 2" xfId="996"/>
    <cellStyle name="Обычный 18 2 3 3 3 3 3 3 2 2 3 2 2 4 2 2 2 2 3 2 2 2 2 2 2" xfId="997"/>
    <cellStyle name="Обычный 18 2 3 3 3 3 3 3 2 2 3 2 2 4 2 2 2 2 3 2 2 2 2 2 2 2" xfId="998"/>
    <cellStyle name="Обычный 18 2 3 3 3 3 3 3 2 2 3 2 2 4 2 2 2 2 3 2 2 2 2 2 2 3" xfId="999"/>
    <cellStyle name="Обычный 18 2 3 3 3 3 3 3 2 2 3 2 2 4 2 3" xfId="1000"/>
    <cellStyle name="Обычный 18 2 3 3 3 3 3 3 2 2 3 2 2 4 2 4" xfId="1001"/>
    <cellStyle name="Обычный 18 2 3 3 3 3 3 3 2 2 3 2 2 4 2 5" xfId="1002"/>
    <cellStyle name="Обычный 18 2 3 3 3 3 3 3 2 2 3 2 2 4 2 5 2" xfId="1003"/>
    <cellStyle name="Обычный 18 2 3 3 3 3 3 3 2 2 3 2 2 4 2 5 2 2" xfId="1004"/>
    <cellStyle name="Обычный 18 2 3 3 3 3 3 3 2 2 3 2 2 4 2 5 2 3" xfId="1005"/>
    <cellStyle name="Обычный 18 2 3 3 3 3 3 3 2 2 3 2 2 4 2 5 2 3 2" xfId="1006"/>
    <cellStyle name="Обычный 18 2 3 3 3 3 3 3 2 2 3 2 2 4 2 5 2 3 3" xfId="1007"/>
    <cellStyle name="Обычный 18 2 3 3 3 3 3 3 2 2 3 2 2 4 2 5 2 3 4" xfId="1008"/>
    <cellStyle name="Обычный 18 2 3 3 3 3 3 3 2 2 3 2 2 4 2 5 2 3 4 2" xfId="1009"/>
    <cellStyle name="Обычный 18 2 3 3 3 3 3 3 2 2 3 2 2 4 2 5 2 3 4 2 2" xfId="1010"/>
    <cellStyle name="Обычный 18 2 3 3 3 3 3 3 2 2 3 2 2 4 2 5 2 3 4 2 2 2" xfId="1011"/>
    <cellStyle name="Обычный 18 2 3 3 3 3 3 3 2 2 3 2 2 4 2 5 2 3 5" xfId="1012"/>
    <cellStyle name="Обычный 18 2 3 3 3 3 3 3 2 2 3 2 2 4 2 5 2 3 5 2" xfId="1013"/>
    <cellStyle name="Обычный 18 2 3 3 3 3 3 3 2 2 3 2 2 4 2 5 2 3 5 2 2" xfId="1014"/>
    <cellStyle name="Обычный 18 2 3 3 3 3 3 3 2 2 3 2 2 4 2 5 2 3 5 2 3" xfId="1015"/>
    <cellStyle name="Обычный 18 2 3 3 3 3 3 3 2 2 3 2 2 4 2 5 2 3 5 2 4" xfId="1016"/>
    <cellStyle name="Обычный 18 2 3 3 3 3 3 3 2 2 3 2 2 4 2 5 2 3 5 2 4 2" xfId="1017"/>
    <cellStyle name="Обычный 18 2 3 3 3 3 3 3 2 2 3 2 2 4 2 5 2 3 5 2 4 3" xfId="1018"/>
    <cellStyle name="Обычный 18 2 3 3 3 3 3 3 2 2 3 2 2 4 2 5 2 3 5 2 4 3 2" xfId="1019"/>
    <cellStyle name="Обычный 18 2 3 3 3 3 3 3 2 2 3 2 2 4 2 5 2 3 5 2 4 3 3" xfId="1020"/>
    <cellStyle name="Обычный 18 2 3 3 3 3 3 3 2 2 3 2 2 4 2 5 2 3 5 2 4 3 3 2" xfId="1021"/>
    <cellStyle name="Обычный 18 2 3 3 3 3 3 3 2 2 3 2 2 4 2 5 2 3 5 2 4 3 3 2 2" xfId="1022"/>
    <cellStyle name="Обычный 18 2 3 3 3 3 3 3 2 2 3 2 2 4 2 5 2 3 5 2 4 3 3 2 3" xfId="1023"/>
    <cellStyle name="Обычный 18 2 3 3 3 3 3 3 2 2 3 2 2 4 2 5 2 3 5 2 4 3 3 2 4" xfId="1024"/>
    <cellStyle name="Обычный 18 2 3 3 3 3 3 3 2 2 3 2 2 4 2 5 2 3 5 2 4 3 3 2 5" xfId="1025"/>
    <cellStyle name="Обычный 18 2 3 3 3 3 3 3 2 2 3 2 2 4 2 5 2 3 5 2 4 3 3 2 5 2" xfId="1026"/>
    <cellStyle name="Обычный 18 2 3 3 3 3 3 3 2 2 3 2 2 4 2 5 2 3 5 2 4 3 3 2 5 2 2" xfId="1027"/>
    <cellStyle name="Обычный 18 2 3 3 3 3 3 3 2 2 3 2 2 4 2 5 2 3 5 2 4 3 3 2 5 2 2 2" xfId="1028"/>
    <cellStyle name="Обычный 18 2 3 3 3 3 3 3 2 2 3 2 2 4 2 5 2 3 5 2 4 3 3 2 5 2 2 2 2" xfId="1029"/>
    <cellStyle name="Обычный 18 2 3 3 3 3 3 3 2 2 3 2 2 4 2 5 2 3 5 2 4 3 3 2 5 2 2 2 2 2" xfId="1030"/>
    <cellStyle name="Обычный 18 2 3 3 3 3 3 3 2 2 3 2 2 4 2 5 2 3 5 2 4 3 3 2 5 2 2 2 2 2 2" xfId="1031"/>
    <cellStyle name="Обычный 18 2 3 3 3 3 3 3 2 2 3 2 2 4 2 5 2 3 5 2 4 3 3 2 5 2 2 2 2 3" xfId="1032"/>
    <cellStyle name="Обычный 18 2 3 3 3 3 3 3 2 2 3 2 2 4 2 5 2 3 5 2 4 3 4" xfId="1033"/>
    <cellStyle name="Обычный 18 2 3 3 3 3 3 3 2 2 3 2 2 4 2 5 2 3 5 2 4 3 5" xfId="1034"/>
    <cellStyle name="Обычный 18 2 3 3 3 3 3 3 2 2 3 2 2 4 2 5 2 3 5 2 4 3 5 2" xfId="1035"/>
    <cellStyle name="Обычный 18 2 3 3 3 3 3 3 2 2 3 2 2 4 2 5 2 3 6" xfId="1036"/>
    <cellStyle name="Обычный 18 2 3 3 3 3 3 3 2 2 3 2 2 4 2 5 2 3 6 2" xfId="1037"/>
    <cellStyle name="Обычный 18 2 3 3 3 3 3 3 2 2 3 2 2 4 2 5 2 3 6 2 2" xfId="1038"/>
    <cellStyle name="Обычный 18 2 3 3 3 3 3 3 2 2 3 2 2 4 2 5 2 3 6 2 2 2" xfId="1039"/>
    <cellStyle name="Обычный 18 2 3 3 3 3 3 3 2 2 3 2 2 4 2 5 2 3 6 2 2 2 2" xfId="1040"/>
    <cellStyle name="Обычный 18 2 3 3 3 3 3 3 2 2 3 2 2 4 2 5 2 3 6 2 2 2 3" xfId="1041"/>
    <cellStyle name="Обычный 18 2 3 3 3 3 3 3 2 2 3 2 2 4 2 5 2 3 6 2 2 2 3 2" xfId="1042"/>
    <cellStyle name="Обычный 18 2 3 3 3 3 3 3 2 2 3 2 2 4 2 5 2 4" xfId="1043"/>
    <cellStyle name="Обычный 18 2 3 3 3 3 3 3 2 2 3 2 2 4 3" xfId="1044"/>
    <cellStyle name="Обычный 18 2 3 3 3 3 3 3 2 2 3 2 2 5" xfId="1045"/>
    <cellStyle name="Обычный 18 2 3 3 3 3 3 3 2 2 3 2 3" xfId="1046"/>
    <cellStyle name="Обычный 18 2 3 3 3 3 3 3 2 2 3 2 3 2" xfId="1047"/>
    <cellStyle name="Обычный 18 2 3 3 3 3 3 3 2 2 3 2 3 2 2" xfId="1048"/>
    <cellStyle name="Обычный 18 2 3 3 3 3 3 3 2 2 3 2 3 3" xfId="1049"/>
    <cellStyle name="Обычный 18 2 3 3 3 3 3 3 2 2 3 2 4" xfId="1050"/>
    <cellStyle name="Обычный 18 2 3 3 3 3 3 3 2 2 3 2 4 2" xfId="1051"/>
    <cellStyle name="Обычный 18 2 3 3 3 3 3 3 2 2 3 2 5" xfId="1052"/>
    <cellStyle name="Обычный 18 2 3 3 3 3 3 3 2 2 3 3" xfId="1053"/>
    <cellStyle name="Обычный 18 2 3 3 3 3 3 3 2 2 3 3 2" xfId="1054"/>
    <cellStyle name="Обычный 18 2 3 3 3 3 3 3 2 2 3 3 2 2" xfId="1055"/>
    <cellStyle name="Обычный 18 2 3 3 3 3 3 3 2 2 3 3 3" xfId="1056"/>
    <cellStyle name="Обычный 18 2 3 3 3 3 3 3 2 2 3 4" xfId="1057"/>
    <cellStyle name="Обычный 18 2 3 3 3 3 3 3 2 2 3 4 2" xfId="1058"/>
    <cellStyle name="Обычный 18 2 3 3 3 3 3 3 2 2 3 5" xfId="1059"/>
    <cellStyle name="Обычный 18 2 3 3 3 3 3 3 2 2 4" xfId="1060"/>
    <cellStyle name="Обычный 18 2 3 3 3 3 3 3 2 2 4 2" xfId="1061"/>
    <cellStyle name="Обычный 18 2 3 3 3 3 3 3 2 2 4 2 2" xfId="1062"/>
    <cellStyle name="Обычный 18 2 3 3 3 3 3 3 2 2 4 2 2 2" xfId="1063"/>
    <cellStyle name="Обычный 18 2 3 3 3 3 3 3 2 2 4 2 3" xfId="1064"/>
    <cellStyle name="Обычный 18 2 3 3 3 3 3 3 2 2 4 3" xfId="1065"/>
    <cellStyle name="Обычный 18 2 3 3 3 3 3 3 2 2 4 3 2" xfId="1066"/>
    <cellStyle name="Обычный 18 2 3 3 3 3 3 3 2 2 4 4" xfId="1067"/>
    <cellStyle name="Обычный 18 2 3 3 3 3 3 3 2 2 4 4 2" xfId="1068"/>
    <cellStyle name="Обычный 18 2 3 3 3 3 3 3 2 2 4 4 2 2" xfId="1069"/>
    <cellStyle name="Обычный 18 2 3 3 3 3 3 3 2 2 4 4 2 3" xfId="1070"/>
    <cellStyle name="Обычный 18 2 3 3 3 3 3 3 2 2 4 4 2 3 2" xfId="1071"/>
    <cellStyle name="Обычный 18 2 3 3 3 3 3 3 2 2 4 4 2 3 2 2" xfId="1072"/>
    <cellStyle name="Обычный 18 2 3 3 3 3 3 3 2 2 4 4 2 3 2 3" xfId="1073"/>
    <cellStyle name="Обычный 18 2 3 3 3 3 3 3 2 2 4 4 3" xfId="1074"/>
    <cellStyle name="Обычный 18 2 3 3 3 3 3 3 2 2 4 5" xfId="1075"/>
    <cellStyle name="Обычный 18 2 3 3 3 3 3 3 2 2 5" xfId="1076"/>
    <cellStyle name="Обычный 18 2 3 3 3 3 3 3 2 2 5 2" xfId="1077"/>
    <cellStyle name="Обычный 18 2 3 3 3 3 3 3 2 2 5 2 2" xfId="1078"/>
    <cellStyle name="Обычный 18 2 3 3 3 3 3 3 2 2 5 3" xfId="1079"/>
    <cellStyle name="Обычный 18 2 3 3 3 3 3 3 2 2 6" xfId="1080"/>
    <cellStyle name="Обычный 18 2 3 3 3 3 3 3 2 2 6 2" xfId="1081"/>
    <cellStyle name="Обычный 18 2 3 3 3 3 3 3 2 2 7" xfId="1082"/>
    <cellStyle name="Обычный 18 2 3 3 3 3 3 3 2 3" xfId="1083"/>
    <cellStyle name="Обычный 18 2 3 3 3 3 3 3 2 3 2" xfId="1084"/>
    <cellStyle name="Обычный 18 2 3 3 3 3 3 3 2 3 2 2" xfId="1085"/>
    <cellStyle name="Обычный 18 2 3 3 3 3 3 3 2 3 2 2 2" xfId="1086"/>
    <cellStyle name="Обычный 18 2 3 3 3 3 3 3 2 3 2 3" xfId="1087"/>
    <cellStyle name="Обычный 18 2 3 3 3 3 3 3 2 3 3" xfId="1088"/>
    <cellStyle name="Обычный 18 2 3 3 3 3 3 3 2 3 3 2" xfId="1089"/>
    <cellStyle name="Обычный 18 2 3 3 3 3 3 3 2 3 4" xfId="1090"/>
    <cellStyle name="Обычный 18 2 3 3 3 3 3 3 2 4" xfId="1091"/>
    <cellStyle name="Обычный 18 2 3 3 3 3 3 3 2 4 2" xfId="1092"/>
    <cellStyle name="Обычный 18 2 3 3 3 3 3 3 2 4 2 2" xfId="1093"/>
    <cellStyle name="Обычный 18 2 3 3 3 3 3 3 2 4 3" xfId="1094"/>
    <cellStyle name="Обычный 18 2 3 3 3 3 3 3 2 5" xfId="1095"/>
    <cellStyle name="Обычный 18 2 3 3 3 3 3 3 2 5 2" xfId="1096"/>
    <cellStyle name="Обычный 18 2 3 3 3 3 3 3 2 6" xfId="1097"/>
    <cellStyle name="Обычный 18 2 3 3 3 3 3 3 3" xfId="1098"/>
    <cellStyle name="Обычный 18 2 3 3 3 3 3 3 3 2" xfId="1099"/>
    <cellStyle name="Обычный 18 2 3 3 3 3 3 3 3 2 2" xfId="1100"/>
    <cellStyle name="Обычный 18 2 3 3 3 3 3 3 3 2 2 2" xfId="1101"/>
    <cellStyle name="Обычный 18 2 3 3 3 3 3 3 3 2 2 2 2" xfId="1102"/>
    <cellStyle name="Обычный 18 2 3 3 3 3 3 3 3 2 2 3" xfId="1103"/>
    <cellStyle name="Обычный 18 2 3 3 3 3 3 3 3 2 3" xfId="1104"/>
    <cellStyle name="Обычный 18 2 3 3 3 3 3 3 3 2 3 2" xfId="1105"/>
    <cellStyle name="Обычный 18 2 3 3 3 3 3 3 3 2 4" xfId="1106"/>
    <cellStyle name="Обычный 18 2 3 3 3 3 3 3 3 3" xfId="1107"/>
    <cellStyle name="Обычный 18 2 3 3 3 3 3 3 3 3 2" xfId="1108"/>
    <cellStyle name="Обычный 18 2 3 3 3 3 3 3 3 3 2 2" xfId="1109"/>
    <cellStyle name="Обычный 18 2 3 3 3 3 3 3 3 3 2 2 2" xfId="1110"/>
    <cellStyle name="Обычный 18 2 3 3 3 3 3 3 3 3 2 3" xfId="1111"/>
    <cellStyle name="Обычный 18 2 3 3 3 3 3 3 3 3 3" xfId="1112"/>
    <cellStyle name="Обычный 18 2 3 3 3 3 3 3 3 3 3 2" xfId="1113"/>
    <cellStyle name="Обычный 18 2 3 3 3 3 3 3 3 3 4" xfId="1114"/>
    <cellStyle name="Обычный 18 2 3 3 3 3 3 3 3 3 4 2" xfId="1115"/>
    <cellStyle name="Обычный 18 2 3 3 3 3 3 3 3 3 5" xfId="1116"/>
    <cellStyle name="Обычный 18 2 3 3 3 3 3 3 3 4" xfId="1117"/>
    <cellStyle name="Обычный 18 2 3 3 3 3 3 3 3 4 2" xfId="1118"/>
    <cellStyle name="Обычный 18 2 3 3 3 3 3 3 3 4 2 2" xfId="1119"/>
    <cellStyle name="Обычный 18 2 3 3 3 3 3 3 3 4 3" xfId="1120"/>
    <cellStyle name="Обычный 18 2 3 3 3 3 3 3 3 5" xfId="1121"/>
    <cellStyle name="Обычный 18 2 3 3 3 3 3 3 3 5 2" xfId="1122"/>
    <cellStyle name="Обычный 18 2 3 3 3 3 3 3 3 6" xfId="1123"/>
    <cellStyle name="Обычный 18 2 3 3 3 3 3 3 4" xfId="1124"/>
    <cellStyle name="Обычный 18 2 3 3 3 3 3 3 4 2" xfId="1125"/>
    <cellStyle name="Обычный 18 2 3 3 3 3 3 3 4 2 2" xfId="1126"/>
    <cellStyle name="Обычный 18 2 3 3 3 3 3 3 4 2 2 2" xfId="1127"/>
    <cellStyle name="Обычный 18 2 3 3 3 3 3 3 4 2 3" xfId="1128"/>
    <cellStyle name="Обычный 18 2 3 3 3 3 3 3 4 3" xfId="1129"/>
    <cellStyle name="Обычный 18 2 3 3 3 3 3 3 4 3 2" xfId="1130"/>
    <cellStyle name="Обычный 18 2 3 3 3 3 3 3 4 4" xfId="1131"/>
    <cellStyle name="Обычный 18 2 3 3 3 3 3 3 5" xfId="1132"/>
    <cellStyle name="Обычный 18 2 3 3 3 3 3 3 5 2" xfId="1133"/>
    <cellStyle name="Обычный 18 2 3 3 3 3 3 3 5 2 2" xfId="1134"/>
    <cellStyle name="Обычный 18 2 3 3 3 3 3 3 5 3" xfId="1135"/>
    <cellStyle name="Обычный 18 2 3 3 3 3 3 3 6" xfId="1136"/>
    <cellStyle name="Обычный 18 2 3 3 3 3 3 3 6 2" xfId="1137"/>
    <cellStyle name="Обычный 18 2 3 3 3 3 3 3 7" xfId="1138"/>
    <cellStyle name="Обычный 18 2 3 3 3 3 3 4" xfId="1139"/>
    <cellStyle name="Обычный 18 2 3 3 3 3 3 4 2" xfId="1140"/>
    <cellStyle name="Обычный 18 2 3 3 3 3 3 4 2 2" xfId="1141"/>
    <cellStyle name="Обычный 18 2 3 3 3 3 3 4 2 2 2" xfId="1142"/>
    <cellStyle name="Обычный 18 2 3 3 3 3 3 4 2 3" xfId="1143"/>
    <cellStyle name="Обычный 18 2 3 3 3 3 3 4 3" xfId="1144"/>
    <cellStyle name="Обычный 18 2 3 3 3 3 3 4 3 2" xfId="1145"/>
    <cellStyle name="Обычный 18 2 3 3 3 3 3 4 4" xfId="1146"/>
    <cellStyle name="Обычный 18 2 3 3 3 3 3 5" xfId="1147"/>
    <cellStyle name="Обычный 18 2 3 3 3 3 3 5 2" xfId="1148"/>
    <cellStyle name="Обычный 18 2 3 3 3 3 3 5 2 2" xfId="1149"/>
    <cellStyle name="Обычный 18 2 3 3 3 3 3 5 3" xfId="1150"/>
    <cellStyle name="Обычный 18 2 3 3 3 3 3 6" xfId="1151"/>
    <cellStyle name="Обычный 18 2 3 3 3 3 3 6 2" xfId="1152"/>
    <cellStyle name="Обычный 18 2 3 3 3 3 3 7" xfId="1153"/>
    <cellStyle name="Обычный 18 2 3 3 3 3 3 8" xfId="1154"/>
    <cellStyle name="Обычный 18 2 3 3 3 3 4" xfId="1155"/>
    <cellStyle name="Обычный 18 2 3 3 3 3 4 2" xfId="1156"/>
    <cellStyle name="Обычный 18 2 3 3 3 3 4 2 2" xfId="1157"/>
    <cellStyle name="Обычный 18 2 3 3 3 3 4 2 2 2" xfId="1158"/>
    <cellStyle name="Обычный 18 2 3 3 3 3 4 2 3" xfId="1159"/>
    <cellStyle name="Обычный 18 2 3 3 3 3 4 3" xfId="1160"/>
    <cellStyle name="Обычный 18 2 3 3 3 3 4 3 2" xfId="1161"/>
    <cellStyle name="Обычный 18 2 3 3 3 3 4 4" xfId="1162"/>
    <cellStyle name="Обычный 18 2 3 3 3 3 5" xfId="1163"/>
    <cellStyle name="Обычный 18 2 3 3 3 3 5 2" xfId="1164"/>
    <cellStyle name="Обычный 18 2 3 3 3 3 5 2 2" xfId="1165"/>
    <cellStyle name="Обычный 18 2 3 3 3 3 5 3" xfId="1166"/>
    <cellStyle name="Обычный 18 2 3 3 3 3 6" xfId="1167"/>
    <cellStyle name="Обычный 18 2 3 3 3 3 6 2" xfId="1168"/>
    <cellStyle name="Обычный 18 2 3 3 3 3 7" xfId="1169"/>
    <cellStyle name="Обычный 18 2 3 3 3 4" xfId="1170"/>
    <cellStyle name="Обычный 18 2 3 3 3 4 2" xfId="1171"/>
    <cellStyle name="Обычный 18 2 3 3 3 4 2 2" xfId="1172"/>
    <cellStyle name="Обычный 18 2 3 3 3 4 2 2 2" xfId="1173"/>
    <cellStyle name="Обычный 18 2 3 3 3 4 2 3" xfId="1174"/>
    <cellStyle name="Обычный 18 2 3 3 3 4 3" xfId="1175"/>
    <cellStyle name="Обычный 18 2 3 3 3 4 3 2" xfId="1176"/>
    <cellStyle name="Обычный 18 2 3 3 3 4 4" xfId="1177"/>
    <cellStyle name="Обычный 18 2 3 3 3 5" xfId="1178"/>
    <cellStyle name="Обычный 18 2 3 3 3 5 2" xfId="1179"/>
    <cellStyle name="Обычный 18 2 3 3 3 5 2 2" xfId="1180"/>
    <cellStyle name="Обычный 18 2 3 3 3 5 3" xfId="1181"/>
    <cellStyle name="Обычный 18 2 3 3 3 6" xfId="1182"/>
    <cellStyle name="Обычный 18 2 3 3 3 6 2" xfId="1183"/>
    <cellStyle name="Обычный 18 2 3 3 3 7" xfId="1184"/>
    <cellStyle name="Обычный 18 2 3 3 4" xfId="1185"/>
    <cellStyle name="Обычный 18 2 3 3 4 2" xfId="1186"/>
    <cellStyle name="Обычный 18 2 3 3 4 2 2" xfId="1187"/>
    <cellStyle name="Обычный 18 2 3 3 4 2 2 2" xfId="1188"/>
    <cellStyle name="Обычный 18 2 3 3 4 2 3" xfId="1189"/>
    <cellStyle name="Обычный 18 2 3 3 4 3" xfId="1190"/>
    <cellStyle name="Обычный 18 2 3 3 4 3 2" xfId="1191"/>
    <cellStyle name="Обычный 18 2 3 3 4 4" xfId="1192"/>
    <cellStyle name="Обычный 18 2 3 3 5" xfId="1193"/>
    <cellStyle name="Обычный 18 2 3 3 5 2" xfId="1194"/>
    <cellStyle name="Обычный 18 2 3 3 5 2 2" xfId="1195"/>
    <cellStyle name="Обычный 18 2 3 3 5 3" xfId="1196"/>
    <cellStyle name="Обычный 18 2 3 3 6" xfId="1197"/>
    <cellStyle name="Обычный 18 2 3 3 6 2" xfId="1198"/>
    <cellStyle name="Обычный 18 2 3 3 7" xfId="1199"/>
    <cellStyle name="Обычный 18 2 3 4" xfId="1200"/>
    <cellStyle name="Обычный 18 2 3 4 2" xfId="1201"/>
    <cellStyle name="Обычный 18 2 3 4 2 2" xfId="1202"/>
    <cellStyle name="Обычный 18 2 3 4 2 2 2" xfId="1203"/>
    <cellStyle name="Обычный 18 2 3 4 2 3" xfId="1204"/>
    <cellStyle name="Обычный 18 2 3 4 3" xfId="1205"/>
    <cellStyle name="Обычный 18 2 3 4 3 2" xfId="1206"/>
    <cellStyle name="Обычный 18 2 3 4 4" xfId="1207"/>
    <cellStyle name="Обычный 18 2 3 5" xfId="1208"/>
    <cellStyle name="Обычный 18 2 3 5 2" xfId="1209"/>
    <cellStyle name="Обычный 18 2 3 5 2 2" xfId="1210"/>
    <cellStyle name="Обычный 18 2 3 5 3" xfId="1211"/>
    <cellStyle name="Обычный 18 2 3 6" xfId="1212"/>
    <cellStyle name="Обычный 18 2 3 6 2" xfId="1213"/>
    <cellStyle name="Обычный 18 2 3 7" xfId="1214"/>
    <cellStyle name="Обычный 18 2 4" xfId="1215"/>
    <cellStyle name="Обычный 18 2 4 2" xfId="1216"/>
    <cellStyle name="Обычный 18 2 4 2 2" xfId="1217"/>
    <cellStyle name="Обычный 18 2 4 2 2 2" xfId="1218"/>
    <cellStyle name="Обычный 18 2 4 2 3" xfId="1219"/>
    <cellStyle name="Обычный 18 2 4 3" xfId="1220"/>
    <cellStyle name="Обычный 18 2 4 3 2" xfId="1221"/>
    <cellStyle name="Обычный 18 2 4 4" xfId="1222"/>
    <cellStyle name="Обычный 18 2 5" xfId="1223"/>
    <cellStyle name="Обычный 18 2 5 2" xfId="1224"/>
    <cellStyle name="Обычный 18 2 5 2 2" xfId="1225"/>
    <cellStyle name="Обычный 18 2 5 3" xfId="1226"/>
    <cellStyle name="Обычный 18 2 6" xfId="1227"/>
    <cellStyle name="Обычный 18 2 6 2" xfId="1228"/>
    <cellStyle name="Обычный 18 2 7" xfId="1229"/>
    <cellStyle name="Обычный 18 3" xfId="1230"/>
    <cellStyle name="Обычный 18 3 2" xfId="1231"/>
    <cellStyle name="Обычный 18 3 2 2" xfId="1232"/>
    <cellStyle name="Обычный 18 3 2 2 2" xfId="1233"/>
    <cellStyle name="Обычный 18 3 2 2 2 2" xfId="1234"/>
    <cellStyle name="Обычный 18 3 2 2 2 2 2" xfId="1235"/>
    <cellStyle name="Обычный 18 3 2 2 2 2 2 2" xfId="1236"/>
    <cellStyle name="Обычный 18 3 2 2 2 2 2 2 2" xfId="1237"/>
    <cellStyle name="Обычный 18 3 2 2 2 2 2 2 2 2" xfId="1238"/>
    <cellStyle name="Обычный 18 3 2 2 2 2 2 2 2 2 2" xfId="1239"/>
    <cellStyle name="Обычный 18 3 2 2 2 2 2 2 2 3" xfId="1240"/>
    <cellStyle name="Обычный 18 3 2 2 2 2 2 2 3" xfId="1241"/>
    <cellStyle name="Обычный 18 3 2 2 2 2 2 2 3 2" xfId="1242"/>
    <cellStyle name="Обычный 18 3 2 2 2 2 2 2 4" xfId="1243"/>
    <cellStyle name="Обычный 18 3 2 2 2 2 2 3" xfId="1244"/>
    <cellStyle name="Обычный 18 3 2 2 2 2 2 3 2" xfId="1245"/>
    <cellStyle name="Обычный 18 3 2 2 2 2 2 3 2 2" xfId="1246"/>
    <cellStyle name="Обычный 18 3 2 2 2 2 2 3 3" xfId="1247"/>
    <cellStyle name="Обычный 18 3 2 2 2 2 2 4" xfId="1248"/>
    <cellStyle name="Обычный 18 3 2 2 2 2 2 4 2" xfId="1249"/>
    <cellStyle name="Обычный 18 3 2 2 2 2 2 5" xfId="1250"/>
    <cellStyle name="Обычный 18 3 2 2 2 2 3" xfId="1251"/>
    <cellStyle name="Обычный 18 3 2 2 2 2 3 2" xfId="1252"/>
    <cellStyle name="Обычный 18 3 2 2 2 2 3 2 2" xfId="1253"/>
    <cellStyle name="Обычный 18 3 2 2 2 2 3 2 2 2" xfId="1254"/>
    <cellStyle name="Обычный 18 3 2 2 2 2 3 2 2 2 2" xfId="1255"/>
    <cellStyle name="Обычный 18 3 2 2 2 2 3 2 2 3" xfId="1256"/>
    <cellStyle name="Обычный 18 3 2 2 2 2 3 2 3" xfId="1257"/>
    <cellStyle name="Обычный 18 3 2 2 2 2 3 2 3 2" xfId="1258"/>
    <cellStyle name="Обычный 18 3 2 2 2 2 3 2 4" xfId="1259"/>
    <cellStyle name="Обычный 18 3 2 2 2 2 3 3" xfId="1260"/>
    <cellStyle name="Обычный 18 3 2 2 2 2 3 3 2" xfId="1261"/>
    <cellStyle name="Обычный 18 3 2 2 2 2 3 3 2 2" xfId="1262"/>
    <cellStyle name="Обычный 18 3 2 2 2 2 3 3 2 2 2" xfId="1263"/>
    <cellStyle name="Обычный 18 3 2 2 2 2 3 3 2 2 2 2" xfId="1264"/>
    <cellStyle name="Обычный 18 3 2 2 2 2 3 3 2 2 2 2 2" xfId="1265"/>
    <cellStyle name="Обычный 18 3 2 2 2 2 3 3 2 2 2 3" xfId="1266"/>
    <cellStyle name="Обычный 18 3 2 2 2 2 3 3 2 2 3" xfId="1267"/>
    <cellStyle name="Обычный 18 3 2 2 2 2 3 3 2 2 3 2" xfId="1268"/>
    <cellStyle name="Обычный 18 3 2 2 2 2 3 3 2 2 3 2 2" xfId="1269"/>
    <cellStyle name="Обычный 18 3 2 2 2 2 3 3 2 2 3 3" xfId="1270"/>
    <cellStyle name="Обычный 18 3 2 2 2 2 3 3 2 2 3 4" xfId="1271"/>
    <cellStyle name="Обычный 18 3 2 2 2 2 3 3 2 2 3 4 2" xfId="1272"/>
    <cellStyle name="Обычный 18 3 2 2 2 2 3 3 2 2 3 4 2 2" xfId="1273"/>
    <cellStyle name="Обычный 18 3 2 2 2 2 3 3 2 2 3 4 2 2 2" xfId="1274"/>
    <cellStyle name="Обычный 18 3 2 2 2 2 3 3 2 2 3 4 2 2 2 2" xfId="1275"/>
    <cellStyle name="Обычный 18 3 2 2 2 2 3 3 2 2 3 4 2 2 2 2 2" xfId="1276"/>
    <cellStyle name="Обычный 18 3 2 2 2 2 3 3 2 2 3 4 2 2 2 2 2 2" xfId="1277"/>
    <cellStyle name="Обычный 18 3 2 2 2 2 3 3 2 2 4" xfId="1278"/>
    <cellStyle name="Обычный 18 3 2 2 2 2 3 3 2 2 4 2" xfId="1279"/>
    <cellStyle name="Обычный 18 3 2 2 2 2 3 3 2 2 5" xfId="1280"/>
    <cellStyle name="Обычный 18 3 2 2 2 2 3 3 2 3" xfId="1281"/>
    <cellStyle name="Обычный 18 3 2 2 2 2 3 3 2 3 2" xfId="1282"/>
    <cellStyle name="Обычный 18 3 2 2 2 2 3 3 2 3 2 2" xfId="1283"/>
    <cellStyle name="Обычный 18 3 2 2 2 2 3 3 2 3 3" xfId="1284"/>
    <cellStyle name="Обычный 18 3 2 2 2 2 3 3 2 4" xfId="1285"/>
    <cellStyle name="Обычный 18 3 2 2 2 2 3 3 2 4 2" xfId="1286"/>
    <cellStyle name="Обычный 18 3 2 2 2 2 3 3 2 5" xfId="1287"/>
    <cellStyle name="Обычный 18 3 2 2 2 2 3 3 3" xfId="1288"/>
    <cellStyle name="Обычный 18 3 2 2 2 2 3 3 3 2" xfId="1289"/>
    <cellStyle name="Обычный 18 3 2 2 2 2 3 3 3 2 2" xfId="1290"/>
    <cellStyle name="Обычный 18 3 2 2 2 2 3 3 3 2 2 2" xfId="1291"/>
    <cellStyle name="Обычный 18 3 2 2 2 2 3 3 3 2 3" xfId="1292"/>
    <cellStyle name="Обычный 18 3 2 2 2 2 3 3 3 3" xfId="1293"/>
    <cellStyle name="Обычный 18 3 2 2 2 2 3 3 3 3 2" xfId="1294"/>
    <cellStyle name="Обычный 18 3 2 2 2 2 3 3 3 3 2 2" xfId="1295"/>
    <cellStyle name="Обычный 18 3 2 2 2 2 3 3 3 3 3" xfId="1296"/>
    <cellStyle name="Обычный 18 3 2 2 2 2 3 3 3 3 4" xfId="1297"/>
    <cellStyle name="Обычный 18 3 2 2 2 2 3 3 3 3 4 2" xfId="1298"/>
    <cellStyle name="Обычный 18 3 2 2 2 2 3 3 3 3 4 2 2" xfId="1299"/>
    <cellStyle name="Обычный 18 3 2 2 2 2 3 3 3 3 4 2 2 2" xfId="1300"/>
    <cellStyle name="Обычный 18 3 2 2 2 2 3 3 3 3 4 2 2 2 2" xfId="1301"/>
    <cellStyle name="Обычный 18 3 2 2 2 2 3 3 3 3 4 2 2 2 2 2" xfId="1302"/>
    <cellStyle name="Обычный 18 3 2 2 2 2 3 3 3 3 4 2 2 2 2 2 2" xfId="1303"/>
    <cellStyle name="Обычный 18 3 2 2 2 2 3 3 3 4" xfId="1304"/>
    <cellStyle name="Обычный 18 3 2 2 2 2 3 3 3 4 2" xfId="1305"/>
    <cellStyle name="Обычный 18 3 2 2 2 2 3 3 3 5" xfId="1306"/>
    <cellStyle name="Обычный 18 3 2 2 2 2 3 3 4" xfId="1307"/>
    <cellStyle name="Обычный 18 3 2 2 2 2 3 3 4 2" xfId="1308"/>
    <cellStyle name="Обычный 18 3 2 2 2 2 3 3 4 2 2" xfId="1309"/>
    <cellStyle name="Обычный 18 3 2 2 2 2 3 3 4 3" xfId="1310"/>
    <cellStyle name="Обычный 18 3 2 2 2 2 3 3 5" xfId="1311"/>
    <cellStyle name="Обычный 18 3 2 2 2 2 3 3 5 2" xfId="1312"/>
    <cellStyle name="Обычный 18 3 2 2 2 2 3 3 6" xfId="1313"/>
    <cellStyle name="Обычный 18 3 2 2 2 2 3 4" xfId="1314"/>
    <cellStyle name="Обычный 18 3 2 2 2 2 3 4 2" xfId="1315"/>
    <cellStyle name="Обычный 18 3 2 2 2 2 3 4 2 2" xfId="1316"/>
    <cellStyle name="Обычный 18 3 2 2 2 2 3 4 2 2 2" xfId="1317"/>
    <cellStyle name="Обычный 18 3 2 2 2 2 3 4 2 3" xfId="1318"/>
    <cellStyle name="Обычный 18 3 2 2 2 2 3 4 3" xfId="1319"/>
    <cellStyle name="Обычный 18 3 2 2 2 2 3 4 3 2" xfId="1320"/>
    <cellStyle name="Обычный 18 3 2 2 2 2 3 4 4" xfId="1321"/>
    <cellStyle name="Обычный 18 3 2 2 2 2 3 5" xfId="1322"/>
    <cellStyle name="Обычный 18 3 2 2 2 2 3 5 2" xfId="1323"/>
    <cellStyle name="Обычный 18 3 2 2 2 2 3 5 2 2" xfId="1324"/>
    <cellStyle name="Обычный 18 3 2 2 2 2 3 5 3" xfId="1325"/>
    <cellStyle name="Обычный 18 3 2 2 2 2 3 6" xfId="1326"/>
    <cellStyle name="Обычный 18 3 2 2 2 2 3 6 2" xfId="1327"/>
    <cellStyle name="Обычный 18 3 2 2 2 2 3 7" xfId="1328"/>
    <cellStyle name="Обычный 18 3 2 2 2 2 4" xfId="1329"/>
    <cellStyle name="Обычный 18 3 2 2 2 2 4 2" xfId="1330"/>
    <cellStyle name="Обычный 18 3 2 2 2 2 4 2 2" xfId="1331"/>
    <cellStyle name="Обычный 18 3 2 2 2 2 4 2 2 2" xfId="1332"/>
    <cellStyle name="Обычный 18 3 2 2 2 2 4 2 3" xfId="1333"/>
    <cellStyle name="Обычный 18 3 2 2 2 2 4 3" xfId="1334"/>
    <cellStyle name="Обычный 18 3 2 2 2 2 4 3 2" xfId="1335"/>
    <cellStyle name="Обычный 18 3 2 2 2 2 4 4" xfId="1336"/>
    <cellStyle name="Обычный 18 3 2 2 2 2 5" xfId="1337"/>
    <cellStyle name="Обычный 18 3 2 2 2 2 5 2" xfId="1338"/>
    <cellStyle name="Обычный 18 3 2 2 2 2 5 2 2" xfId="1339"/>
    <cellStyle name="Обычный 18 3 2 2 2 2 5 3" xfId="1340"/>
    <cellStyle name="Обычный 18 3 2 2 2 2 6" xfId="1341"/>
    <cellStyle name="Обычный 18 3 2 2 2 2 6 2" xfId="1342"/>
    <cellStyle name="Обычный 18 3 2 2 2 2 7" xfId="1343"/>
    <cellStyle name="Обычный 18 3 2 2 2 3" xfId="1344"/>
    <cellStyle name="Обычный 18 3 2 2 2 3 2" xfId="1345"/>
    <cellStyle name="Обычный 18 3 2 2 2 3 2 2" xfId="1346"/>
    <cellStyle name="Обычный 18 3 2 2 2 3 2 2 2" xfId="1347"/>
    <cellStyle name="Обычный 18 3 2 2 2 3 2 2 2 2" xfId="1348"/>
    <cellStyle name="Обычный 18 3 2 2 2 3 2 2 3" xfId="1349"/>
    <cellStyle name="Обычный 18 3 2 2 2 3 2 3" xfId="1350"/>
    <cellStyle name="Обычный 18 3 2 2 2 3 2 3 2" xfId="1351"/>
    <cellStyle name="Обычный 18 3 2 2 2 3 2 4" xfId="1352"/>
    <cellStyle name="Обычный 18 3 2 2 2 3 3" xfId="1353"/>
    <cellStyle name="Обычный 18 3 2 2 2 3 3 2" xfId="1354"/>
    <cellStyle name="Обычный 18 3 2 2 2 3 3 2 2" xfId="1355"/>
    <cellStyle name="Обычный 18 3 2 2 2 3 3 3" xfId="1356"/>
    <cellStyle name="Обычный 18 3 2 2 2 3 4" xfId="1357"/>
    <cellStyle name="Обычный 18 3 2 2 2 3 4 2" xfId="1358"/>
    <cellStyle name="Обычный 18 3 2 2 2 3 5" xfId="1359"/>
    <cellStyle name="Обычный 18 3 2 2 2 4" xfId="1360"/>
    <cellStyle name="Обычный 18 3 2 2 2 4 2" xfId="1361"/>
    <cellStyle name="Обычный 18 3 2 2 2 4 2 2" xfId="1362"/>
    <cellStyle name="Обычный 18 3 2 2 2 4 2 2 2" xfId="1363"/>
    <cellStyle name="Обычный 18 3 2 2 2 4 2 3" xfId="1364"/>
    <cellStyle name="Обычный 18 3 2 2 2 4 3" xfId="1365"/>
    <cellStyle name="Обычный 18 3 2 2 2 4 3 2" xfId="1366"/>
    <cellStyle name="Обычный 18 3 2 2 2 4 4" xfId="1367"/>
    <cellStyle name="Обычный 18 3 2 2 2 5" xfId="1368"/>
    <cellStyle name="Обычный 18 3 2 2 2 5 2" xfId="1369"/>
    <cellStyle name="Обычный 18 3 2 2 2 5 2 2" xfId="1370"/>
    <cellStyle name="Обычный 18 3 2 2 2 5 3" xfId="1371"/>
    <cellStyle name="Обычный 18 3 2 2 2 6" xfId="1372"/>
    <cellStyle name="Обычный 18 3 2 2 2 6 2" xfId="1373"/>
    <cellStyle name="Обычный 18 3 2 2 2 7" xfId="1374"/>
    <cellStyle name="Обычный 18 3 2 2 3" xfId="1375"/>
    <cellStyle name="Обычный 18 3 2 2 3 2" xfId="1376"/>
    <cellStyle name="Обычный 18 3 2 2 3 2 2" xfId="1377"/>
    <cellStyle name="Обычный 18 3 2 2 3 2 2 2" xfId="1378"/>
    <cellStyle name="Обычный 18 3 2 2 3 2 2 2 2" xfId="1379"/>
    <cellStyle name="Обычный 18 3 2 2 3 2 2 2 2 2" xfId="1380"/>
    <cellStyle name="Обычный 18 3 2 2 3 2 2 2 3" xfId="1381"/>
    <cellStyle name="Обычный 18 3 2 2 3 2 2 3" xfId="1382"/>
    <cellStyle name="Обычный 18 3 2 2 3 2 2 3 2" xfId="1383"/>
    <cellStyle name="Обычный 18 3 2 2 3 2 2 4" xfId="1384"/>
    <cellStyle name="Обычный 18 3 2 2 3 2 3" xfId="1385"/>
    <cellStyle name="Обычный 18 3 2 2 3 2 3 2" xfId="1386"/>
    <cellStyle name="Обычный 18 3 2 2 3 2 3 2 2" xfId="1387"/>
    <cellStyle name="Обычный 18 3 2 2 3 2 3 3" xfId="1388"/>
    <cellStyle name="Обычный 18 3 2 2 3 2 4" xfId="1389"/>
    <cellStyle name="Обычный 18 3 2 2 3 2 4 2" xfId="1390"/>
    <cellStyle name="Обычный 18 3 2 2 3 2 5" xfId="1391"/>
    <cellStyle name="Обычный 18 3 2 2 3 3" xfId="1392"/>
    <cellStyle name="Обычный 18 3 2 2 3 3 2" xfId="1393"/>
    <cellStyle name="Обычный 18 3 2 2 3 3 2 2" xfId="1394"/>
    <cellStyle name="Обычный 18 3 2 2 3 3 2 2 2" xfId="1395"/>
    <cellStyle name="Обычный 18 3 2 2 3 3 2 2 2 2" xfId="1396"/>
    <cellStyle name="Обычный 18 3 2 2 3 3 2 2 3" xfId="1397"/>
    <cellStyle name="Обычный 18 3 2 2 3 3 2 3" xfId="1398"/>
    <cellStyle name="Обычный 18 3 2 2 3 3 2 3 2" xfId="1399"/>
    <cellStyle name="Обычный 18 3 2 2 3 3 2 4" xfId="1400"/>
    <cellStyle name="Обычный 18 3 2 2 3 3 3" xfId="1401"/>
    <cellStyle name="Обычный 18 3 2 2 3 3 3 2" xfId="1402"/>
    <cellStyle name="Обычный 18 3 2 2 3 3 3 2 2" xfId="1403"/>
    <cellStyle name="Обычный 18 3 2 2 3 3 3 2 2 2" xfId="1404"/>
    <cellStyle name="Обычный 18 3 2 2 3 3 3 2 2 2 2" xfId="1405"/>
    <cellStyle name="Обычный 18 3 2 2 3 3 3 2 2 2 2 2" xfId="1406"/>
    <cellStyle name="Обычный 18 3 2 2 3 3 3 2 2 2 3" xfId="1407"/>
    <cellStyle name="Обычный 18 3 2 2 3 3 3 2 2 3" xfId="1408"/>
    <cellStyle name="Обычный 18 3 2 2 3 3 3 2 2 3 2" xfId="1409"/>
    <cellStyle name="Обычный 18 3 2 2 3 3 3 2 2 3 2 2" xfId="1410"/>
    <cellStyle name="Обычный 18 3 2 2 3 3 3 2 2 3 3" xfId="1411"/>
    <cellStyle name="Обычный 18 3 2 2 3 3 3 2 2 3 4" xfId="1412"/>
    <cellStyle name="Обычный 18 3 2 2 3 3 3 2 2 3 4 2" xfId="1413"/>
    <cellStyle name="Обычный 18 3 2 2 3 3 3 2 2 3 4 2 2" xfId="1414"/>
    <cellStyle name="Обычный 18 3 2 2 3 3 3 2 2 3 4 2 2 2" xfId="1415"/>
    <cellStyle name="Обычный 18 3 2 2 3 3 3 2 2 4" xfId="1416"/>
    <cellStyle name="Обычный 18 3 2 2 3 3 3 2 2 4 2" xfId="1417"/>
    <cellStyle name="Обычный 18 3 2 2 3 3 3 2 2 5" xfId="1418"/>
    <cellStyle name="Обычный 18 3 2 2 3 3 3 2 3" xfId="1419"/>
    <cellStyle name="Обычный 18 3 2 2 3 3 3 2 3 2" xfId="1420"/>
    <cellStyle name="Обычный 18 3 2 2 3 3 3 2 3 2 2" xfId="1421"/>
    <cellStyle name="Обычный 18 3 2 2 3 3 3 2 3 3" xfId="1422"/>
    <cellStyle name="Обычный 18 3 2 2 3 3 3 2 4" xfId="1423"/>
    <cellStyle name="Обычный 18 3 2 2 3 3 3 2 4 2" xfId="1424"/>
    <cellStyle name="Обычный 18 3 2 2 3 3 3 2 5" xfId="1425"/>
    <cellStyle name="Обычный 18 3 2 2 3 3 3 3" xfId="1426"/>
    <cellStyle name="Обычный 18 3 2 2 3 3 3 3 2" xfId="1427"/>
    <cellStyle name="Обычный 18 3 2 2 3 3 3 3 2 2" xfId="1428"/>
    <cellStyle name="Обычный 18 3 2 2 3 3 3 3 2 2 2" xfId="1429"/>
    <cellStyle name="Обычный 18 3 2 2 3 3 3 3 2 3" xfId="1430"/>
    <cellStyle name="Обычный 18 3 2 2 3 3 3 3 3" xfId="1431"/>
    <cellStyle name="Обычный 18 3 2 2 3 3 3 3 3 2" xfId="1432"/>
    <cellStyle name="Обычный 18 3 2 2 3 3 3 3 3 2 2" xfId="1433"/>
    <cellStyle name="Обычный 18 3 2 2 3 3 3 3 3 3" xfId="1434"/>
    <cellStyle name="Обычный 18 3 2 2 3 3 3 3 3 4" xfId="1435"/>
    <cellStyle name="Обычный 18 3 2 2 3 3 3 3 3 4 2" xfId="1436"/>
    <cellStyle name="Обычный 18 3 2 2 3 3 3 3 3 4 2 2" xfId="1437"/>
    <cellStyle name="Обычный 18 3 2 2 3 3 3 3 3 4 2 2 2" xfId="1438"/>
    <cellStyle name="Обычный 18 3 2 2 3 3 3 3 3 4 2 2 2 2" xfId="1439"/>
    <cellStyle name="Обычный 18 3 2 2 3 3 3 3 3 4 2 2 2 2 2" xfId="1440"/>
    <cellStyle name="Обычный 18 3 2 2 3 3 3 3 3 4 2 2 2 2 2 2" xfId="1441"/>
    <cellStyle name="Обычный 18 3 2 2 3 3 3 3 4" xfId="1442"/>
    <cellStyle name="Обычный 18 3 2 2 3 3 3 3 4 2" xfId="1443"/>
    <cellStyle name="Обычный 18 3 2 2 3 3 3 3 5" xfId="1444"/>
    <cellStyle name="Обычный 18 3 2 2 3 3 3 4" xfId="1445"/>
    <cellStyle name="Обычный 18 3 2 2 3 3 3 4 2" xfId="1446"/>
    <cellStyle name="Обычный 18 3 2 2 3 3 3 4 2 2" xfId="1447"/>
    <cellStyle name="Обычный 18 3 2 2 3 3 3 4 3" xfId="1448"/>
    <cellStyle name="Обычный 18 3 2 2 3 3 3 5" xfId="1449"/>
    <cellStyle name="Обычный 18 3 2 2 3 3 3 5 2" xfId="1450"/>
    <cellStyle name="Обычный 18 3 2 2 3 3 3 6" xfId="1451"/>
    <cellStyle name="Обычный 18 3 2 2 3 3 4" xfId="1452"/>
    <cellStyle name="Обычный 18 3 2 2 3 3 4 2" xfId="1453"/>
    <cellStyle name="Обычный 18 3 2 2 3 3 4 2 2" xfId="1454"/>
    <cellStyle name="Обычный 18 3 2 2 3 3 4 3" xfId="1455"/>
    <cellStyle name="Обычный 18 3 2 2 3 3 5" xfId="1456"/>
    <cellStyle name="Обычный 18 3 2 2 3 3 5 2" xfId="1457"/>
    <cellStyle name="Обычный 18 3 2 2 3 3 6" xfId="1458"/>
    <cellStyle name="Обычный 18 3 2 2 3 4" xfId="1459"/>
    <cellStyle name="Обычный 18 3 2 2 3 4 2" xfId="1460"/>
    <cellStyle name="Обычный 18 3 2 2 3 4 2 2" xfId="1461"/>
    <cellStyle name="Обычный 18 3 2 2 3 4 2 2 2" xfId="1462"/>
    <cellStyle name="Обычный 18 3 2 2 3 4 2 3" xfId="1463"/>
    <cellStyle name="Обычный 18 3 2 2 3 4 3" xfId="1464"/>
    <cellStyle name="Обычный 18 3 2 2 3 4 3 2" xfId="1465"/>
    <cellStyle name="Обычный 18 3 2 2 3 4 4" xfId="1466"/>
    <cellStyle name="Обычный 18 3 2 2 3 5" xfId="1467"/>
    <cellStyle name="Обычный 18 3 2 2 3 5 2" xfId="1468"/>
    <cellStyle name="Обычный 18 3 2 2 3 5 2 2" xfId="1469"/>
    <cellStyle name="Обычный 18 3 2 2 3 5 3" xfId="1470"/>
    <cellStyle name="Обычный 18 3 2 2 3 6" xfId="1471"/>
    <cellStyle name="Обычный 18 3 2 2 3 6 2" xfId="1472"/>
    <cellStyle name="Обычный 18 3 2 2 3 7" xfId="1473"/>
    <cellStyle name="Обычный 18 3 2 2 4" xfId="1474"/>
    <cellStyle name="Обычный 18 3 2 2 4 2" xfId="1475"/>
    <cellStyle name="Обычный 18 3 2 2 4 2 2" xfId="1476"/>
    <cellStyle name="Обычный 18 3 2 2 4 2 2 2" xfId="1477"/>
    <cellStyle name="Обычный 18 3 2 2 4 2 2 2 2" xfId="1478"/>
    <cellStyle name="Обычный 18 3 2 2 4 2 2 3" xfId="1479"/>
    <cellStyle name="Обычный 18 3 2 2 4 2 3" xfId="1480"/>
    <cellStyle name="Обычный 18 3 2 2 4 2 3 2" xfId="1481"/>
    <cellStyle name="Обычный 18 3 2 2 4 2 4" xfId="1482"/>
    <cellStyle name="Обычный 18 3 2 2 4 3" xfId="1483"/>
    <cellStyle name="Обычный 18 3 2 2 4 3 2" xfId="1484"/>
    <cellStyle name="Обычный 18 3 2 2 4 3 2 2" xfId="1485"/>
    <cellStyle name="Обычный 18 3 2 2 4 3 3" xfId="1486"/>
    <cellStyle name="Обычный 18 3 2 2 4 4" xfId="1487"/>
    <cellStyle name="Обычный 18 3 2 2 4 4 2" xfId="1488"/>
    <cellStyle name="Обычный 18 3 2 2 4 5" xfId="1489"/>
    <cellStyle name="Обычный 18 3 2 2 5" xfId="1490"/>
    <cellStyle name="Обычный 18 3 2 2 5 2" xfId="1491"/>
    <cellStyle name="Обычный 18 3 2 2 5 2 2" xfId="1492"/>
    <cellStyle name="Обычный 18 3 2 2 5 2 2 2" xfId="1493"/>
    <cellStyle name="Обычный 18 3 2 2 5 2 3" xfId="1494"/>
    <cellStyle name="Обычный 18 3 2 2 5 3" xfId="1495"/>
    <cellStyle name="Обычный 18 3 2 2 5 3 2" xfId="1496"/>
    <cellStyle name="Обычный 18 3 2 2 5 4" xfId="1497"/>
    <cellStyle name="Обычный 18 3 2 2 6" xfId="1498"/>
    <cellStyle name="Обычный 18 3 2 2 6 2" xfId="1499"/>
    <cellStyle name="Обычный 18 3 2 2 6 2 2" xfId="1500"/>
    <cellStyle name="Обычный 18 3 2 2 6 3" xfId="1501"/>
    <cellStyle name="Обычный 18 3 2 2 7" xfId="1502"/>
    <cellStyle name="Обычный 18 3 2 2 7 2" xfId="1503"/>
    <cellStyle name="Обычный 18 3 2 2 8" xfId="1504"/>
    <cellStyle name="Обычный 18 3 2 3" xfId="1505"/>
    <cellStyle name="Обычный 18 3 2 3 2" xfId="1506"/>
    <cellStyle name="Обычный 18 3 2 3 2 2" xfId="1507"/>
    <cellStyle name="Обычный 18 3 2 3 2 2 2" xfId="1508"/>
    <cellStyle name="Обычный 18 3 2 3 2 2 2 2" xfId="1509"/>
    <cellStyle name="Обычный 18 3 2 3 2 2 3" xfId="1510"/>
    <cellStyle name="Обычный 18 3 2 3 2 3" xfId="1511"/>
    <cellStyle name="Обычный 18 3 2 3 2 3 2" xfId="1512"/>
    <cellStyle name="Обычный 18 3 2 3 2 4" xfId="1513"/>
    <cellStyle name="Обычный 18 3 2 3 3" xfId="1514"/>
    <cellStyle name="Обычный 18 3 2 3 3 2" xfId="1515"/>
    <cellStyle name="Обычный 18 3 2 3 3 2 2" xfId="1516"/>
    <cellStyle name="Обычный 18 3 2 3 3 3" xfId="1517"/>
    <cellStyle name="Обычный 18 3 2 3 4" xfId="1518"/>
    <cellStyle name="Обычный 18 3 2 3 4 2" xfId="1519"/>
    <cellStyle name="Обычный 18 3 2 3 5" xfId="1520"/>
    <cellStyle name="Обычный 18 3 2 4" xfId="1521"/>
    <cellStyle name="Обычный 18 3 2 4 2" xfId="1522"/>
    <cellStyle name="Обычный 18 3 2 4 2 2" xfId="1523"/>
    <cellStyle name="Обычный 18 3 2 4 2 2 2" xfId="1524"/>
    <cellStyle name="Обычный 18 3 2 4 2 3" xfId="1525"/>
    <cellStyle name="Обычный 18 3 2 4 3" xfId="1526"/>
    <cellStyle name="Обычный 18 3 2 4 3 2" xfId="1527"/>
    <cellStyle name="Обычный 18 3 2 4 4" xfId="1528"/>
    <cellStyle name="Обычный 18 3 2 5" xfId="1529"/>
    <cellStyle name="Обычный 18 3 2 5 2" xfId="1530"/>
    <cellStyle name="Обычный 18 3 2 5 2 2" xfId="1531"/>
    <cellStyle name="Обычный 18 3 2 5 3" xfId="1532"/>
    <cellStyle name="Обычный 18 3 2 6" xfId="1533"/>
    <cellStyle name="Обычный 18 3 2 6 2" xfId="1534"/>
    <cellStyle name="Обычный 18 3 2 7" xfId="1535"/>
    <cellStyle name="Обычный 18 3 3" xfId="1536"/>
    <cellStyle name="Обычный 18 3 3 2" xfId="1537"/>
    <cellStyle name="Обычный 18 3 3 2 2" xfId="1538"/>
    <cellStyle name="Обычный 18 3 3 2 2 2" xfId="1539"/>
    <cellStyle name="Обычный 18 3 3 2 2 2 2" xfId="1540"/>
    <cellStyle name="Обычный 18 3 3 2 2 3" xfId="1541"/>
    <cellStyle name="Обычный 18 3 3 2 3" xfId="1542"/>
    <cellStyle name="Обычный 18 3 3 2 3 2" xfId="1543"/>
    <cellStyle name="Обычный 18 3 3 2 4" xfId="1544"/>
    <cellStyle name="Обычный 18 3 3 3" xfId="1545"/>
    <cellStyle name="Обычный 18 3 3 3 2" xfId="1546"/>
    <cellStyle name="Обычный 18 3 3 3 2 2" xfId="1547"/>
    <cellStyle name="Обычный 18 3 3 3 3" xfId="1548"/>
    <cellStyle name="Обычный 18 3 3 4" xfId="1549"/>
    <cellStyle name="Обычный 18 3 3 4 2" xfId="1550"/>
    <cellStyle name="Обычный 18 3 3 5" xfId="1551"/>
    <cellStyle name="Обычный 18 3 4" xfId="1552"/>
    <cellStyle name="Обычный 18 3 4 2" xfId="1553"/>
    <cellStyle name="Обычный 18 3 4 2 2" xfId="1554"/>
    <cellStyle name="Обычный 18 3 4 2 2 2" xfId="1555"/>
    <cellStyle name="Обычный 18 3 4 2 3" xfId="1556"/>
    <cellStyle name="Обычный 18 3 4 3" xfId="1557"/>
    <cellStyle name="Обычный 18 3 4 3 2" xfId="1558"/>
    <cellStyle name="Обычный 18 3 4 4" xfId="1559"/>
    <cellStyle name="Обычный 18 3 5" xfId="1560"/>
    <cellStyle name="Обычный 18 3 5 2" xfId="1561"/>
    <cellStyle name="Обычный 18 3 5 2 2" xfId="1562"/>
    <cellStyle name="Обычный 18 3 5 3" xfId="1563"/>
    <cellStyle name="Обычный 18 3 6" xfId="1564"/>
    <cellStyle name="Обычный 18 3 6 2" xfId="1565"/>
    <cellStyle name="Обычный 18 3 7" xfId="1566"/>
    <cellStyle name="Обычный 18 4" xfId="1567"/>
    <cellStyle name="Обычный 18 4 2" xfId="1568"/>
    <cellStyle name="Обычный 18 4 2 2" xfId="1569"/>
    <cellStyle name="Обычный 18 4 2 2 2" xfId="1570"/>
    <cellStyle name="Обычный 18 4 2 3" xfId="1571"/>
    <cellStyle name="Обычный 18 4 3" xfId="1572"/>
    <cellStyle name="Обычный 18 4 3 2" xfId="1573"/>
    <cellStyle name="Обычный 18 4 4" xfId="1574"/>
    <cellStyle name="Обычный 18 5" xfId="1575"/>
    <cellStyle name="Обычный 18 5 2" xfId="1576"/>
    <cellStyle name="Обычный 18 5 2 2" xfId="1577"/>
    <cellStyle name="Обычный 18 5 3" xfId="1578"/>
    <cellStyle name="Обычный 18 6" xfId="1579"/>
    <cellStyle name="Обычный 18 6 2" xfId="1580"/>
    <cellStyle name="Обычный 18 7" xfId="1581"/>
    <cellStyle name="Обычный 19" xfId="1582"/>
    <cellStyle name="Обычный 19 2" xfId="1583"/>
    <cellStyle name="Обычный 19 2 2" xfId="1584"/>
    <cellStyle name="Обычный 19 2 2 2" xfId="1585"/>
    <cellStyle name="Обычный 19 2 2 2 2" xfId="1586"/>
    <cellStyle name="Обычный 19 2 2 2 2 2" xfId="1587"/>
    <cellStyle name="Обычный 19 2 2 2 2 2 2" xfId="1588"/>
    <cellStyle name="Обычный 19 2 2 2 2 2 2 2" xfId="1589"/>
    <cellStyle name="Обычный 19 2 2 2 2 2 2 2 2" xfId="1590"/>
    <cellStyle name="Обычный 19 2 2 2 2 2 2 2 2 2" xfId="1591"/>
    <cellStyle name="Обычный 19 2 2 2 2 2 2 2 3" xfId="1592"/>
    <cellStyle name="Обычный 19 2 2 2 2 2 2 3" xfId="1593"/>
    <cellStyle name="Обычный 19 2 2 2 2 2 2 3 2" xfId="1594"/>
    <cellStyle name="Обычный 19 2 2 2 2 2 2 4" xfId="1595"/>
    <cellStyle name="Обычный 19 2 2 2 2 2 3" xfId="1596"/>
    <cellStyle name="Обычный 19 2 2 2 2 2 3 2" xfId="1597"/>
    <cellStyle name="Обычный 19 2 2 2 2 2 3 2 2" xfId="1598"/>
    <cellStyle name="Обычный 19 2 2 2 2 2 3 3" xfId="1599"/>
    <cellStyle name="Обычный 19 2 2 2 2 2 4" xfId="1600"/>
    <cellStyle name="Обычный 19 2 2 2 2 2 4 2" xfId="1601"/>
    <cellStyle name="Обычный 19 2 2 2 2 2 5" xfId="1602"/>
    <cellStyle name="Обычный 19 2 2 2 2 3" xfId="1603"/>
    <cellStyle name="Обычный 19 2 2 2 2 3 2" xfId="1604"/>
    <cellStyle name="Обычный 19 2 2 2 2 3 2 2" xfId="1605"/>
    <cellStyle name="Обычный 19 2 2 2 2 3 2 2 2" xfId="1606"/>
    <cellStyle name="Обычный 19 2 2 2 2 3 2 3" xfId="1607"/>
    <cellStyle name="Обычный 19 2 2 2 2 3 3" xfId="1608"/>
    <cellStyle name="Обычный 19 2 2 2 2 3 3 2" xfId="1609"/>
    <cellStyle name="Обычный 19 2 2 2 2 3 4" xfId="1610"/>
    <cellStyle name="Обычный 19 2 2 2 2 4" xfId="1611"/>
    <cellStyle name="Обычный 19 2 2 2 2 4 2" xfId="1612"/>
    <cellStyle name="Обычный 19 2 2 2 2 4 2 2" xfId="1613"/>
    <cellStyle name="Обычный 19 2 2 2 2 4 3" xfId="1614"/>
    <cellStyle name="Обычный 19 2 2 2 2 5" xfId="1615"/>
    <cellStyle name="Обычный 19 2 2 2 2 5 2" xfId="1616"/>
    <cellStyle name="Обычный 19 2 2 2 2 6" xfId="1617"/>
    <cellStyle name="Обычный 19 2 2 2 3" xfId="1618"/>
    <cellStyle name="Обычный 19 2 2 2 3 2" xfId="1619"/>
    <cellStyle name="Обычный 19 2 2 2 3 2 2" xfId="1620"/>
    <cellStyle name="Обычный 19 2 2 2 3 2 2 2" xfId="1621"/>
    <cellStyle name="Обычный 19 2 2 2 3 2 2 2 2" xfId="1622"/>
    <cellStyle name="Обычный 19 2 2 2 3 2 2 2 2 2" xfId="1623"/>
    <cellStyle name="Обычный 19 2 2 2 3 2 2 2 2 2 2" xfId="1624"/>
    <cellStyle name="Обычный 19 2 2 2 3 2 2 2 2 2 2 2" xfId="1625"/>
    <cellStyle name="Обычный 19 2 2 2 3 2 2 2 2 2 3" xfId="1626"/>
    <cellStyle name="Обычный 19 2 2 2 3 2 2 2 2 3" xfId="1627"/>
    <cellStyle name="Обычный 19 2 2 2 3 2 2 2 2 3 2" xfId="1628"/>
    <cellStyle name="Обычный 19 2 2 2 3 2 2 2 2 4" xfId="1629"/>
    <cellStyle name="Обычный 19 2 2 2 3 2 2 2 3" xfId="1630"/>
    <cellStyle name="Обычный 19 2 2 2 3 2 2 2 3 2" xfId="1631"/>
    <cellStyle name="Обычный 19 2 2 2 3 2 2 2 3 2 2" xfId="1632"/>
    <cellStyle name="Обычный 19 2 2 2 3 2 2 2 3 3" xfId="1633"/>
    <cellStyle name="Обычный 19 2 2 2 3 2 2 2 4" xfId="1634"/>
    <cellStyle name="Обычный 19 2 2 2 3 2 2 2 4 2" xfId="1635"/>
    <cellStyle name="Обычный 19 2 2 2 3 2 2 2 5" xfId="1636"/>
    <cellStyle name="Обычный 19 2 2 2 3 2 2 3" xfId="1637"/>
    <cellStyle name="Обычный 19 2 2 2 3 2 2 3 2" xfId="1638"/>
    <cellStyle name="Обычный 19 2 2 2 3 2 2 3 2 2" xfId="1639"/>
    <cellStyle name="Обычный 19 2 2 2 3 2 2 3 2 2 2" xfId="1640"/>
    <cellStyle name="Обычный 19 2 2 2 3 2 2 3 2 3" xfId="1641"/>
    <cellStyle name="Обычный 19 2 2 2 3 2 2 3 3" xfId="1642"/>
    <cellStyle name="Обычный 19 2 2 2 3 2 2 3 3 2" xfId="1643"/>
    <cellStyle name="Обычный 19 2 2 2 3 2 2 3 4" xfId="1644"/>
    <cellStyle name="Обычный 19 2 2 2 3 2 2 4" xfId="1645"/>
    <cellStyle name="Обычный 19 2 2 2 3 2 2 4 2" xfId="1646"/>
    <cellStyle name="Обычный 19 2 2 2 3 2 2 4 2 2" xfId="1647"/>
    <cellStyle name="Обычный 19 2 2 2 3 2 2 4 3" xfId="1648"/>
    <cellStyle name="Обычный 19 2 2 2 3 2 2 5" xfId="1649"/>
    <cellStyle name="Обычный 19 2 2 2 3 2 2 5 2" xfId="1650"/>
    <cellStyle name="Обычный 19 2 2 2 3 2 2 6" xfId="1651"/>
    <cellStyle name="Обычный 19 2 2 2 3 2 3" xfId="1652"/>
    <cellStyle name="Обычный 19 2 2 2 3 2 3 2" xfId="1653"/>
    <cellStyle name="Обычный 19 2 2 2 3 2 3 2 2" xfId="1654"/>
    <cellStyle name="Обычный 19 2 2 2 3 2 3 2 2 2" xfId="1655"/>
    <cellStyle name="Обычный 19 2 2 2 3 2 3 2 2 2 2" xfId="1656"/>
    <cellStyle name="Обычный 19 2 2 2 3 2 3 2 2 3" xfId="1657"/>
    <cellStyle name="Обычный 19 2 2 2 3 2 3 2 3" xfId="1658"/>
    <cellStyle name="Обычный 19 2 2 2 3 2 3 2 3 2" xfId="1659"/>
    <cellStyle name="Обычный 19 2 2 2 3 2 3 2 4" xfId="1660"/>
    <cellStyle name="Обычный 19 2 2 2 3 2 3 3" xfId="1661"/>
    <cellStyle name="Обычный 19 2 2 2 3 2 3 3 2" xfId="1662"/>
    <cellStyle name="Обычный 19 2 2 2 3 2 3 3 2 2" xfId="1663"/>
    <cellStyle name="Обычный 19 2 2 2 3 2 3 3 3" xfId="1664"/>
    <cellStyle name="Обычный 19 2 2 2 3 2 3 4" xfId="1665"/>
    <cellStyle name="Обычный 19 2 2 2 3 2 3 4 2" xfId="1666"/>
    <cellStyle name="Обычный 19 2 2 2 3 2 3 5" xfId="1667"/>
    <cellStyle name="Обычный 19 2 2 2 3 2 4" xfId="1668"/>
    <cellStyle name="Обычный 19 2 2 2 3 2 4 2" xfId="1669"/>
    <cellStyle name="Обычный 19 2 2 2 3 2 4 2 2" xfId="1670"/>
    <cellStyle name="Обычный 19 2 2 2 3 2 4 2 2 2" xfId="1671"/>
    <cellStyle name="Обычный 19 2 2 2 3 2 4 2 3" xfId="1672"/>
    <cellStyle name="Обычный 19 2 2 2 3 2 4 3" xfId="1673"/>
    <cellStyle name="Обычный 19 2 2 2 3 2 4 3 2" xfId="1674"/>
    <cellStyle name="Обычный 19 2 2 2 3 2 4 4" xfId="1675"/>
    <cellStyle name="Обычный 19 2 2 2 3 2 5" xfId="1676"/>
    <cellStyle name="Обычный 19 2 2 2 3 2 5 2" xfId="1677"/>
    <cellStyle name="Обычный 19 2 2 2 3 2 5 2 2" xfId="1678"/>
    <cellStyle name="Обычный 19 2 2 2 3 2 5 3" xfId="1679"/>
    <cellStyle name="Обычный 19 2 2 2 3 2 6" xfId="1680"/>
    <cellStyle name="Обычный 19 2 2 2 3 2 6 2" xfId="1681"/>
    <cellStyle name="Обычный 19 2 2 2 3 2 7" xfId="1682"/>
    <cellStyle name="Обычный 19 2 2 2 3 3" xfId="1683"/>
    <cellStyle name="Обычный 19 2 2 2 3 3 2" xfId="1684"/>
    <cellStyle name="Обычный 19 2 2 2 3 3 2 2" xfId="1685"/>
    <cellStyle name="Обычный 19 2 2 2 3 3 2 2 2" xfId="1686"/>
    <cellStyle name="Обычный 19 2 2 2 3 3 2 2 2 2" xfId="1687"/>
    <cellStyle name="Обычный 19 2 2 2 3 3 2 2 3" xfId="1688"/>
    <cellStyle name="Обычный 19 2 2 2 3 3 2 3" xfId="1689"/>
    <cellStyle name="Обычный 19 2 2 2 3 3 2 3 2" xfId="1690"/>
    <cellStyle name="Обычный 19 2 2 2 3 3 2 4" xfId="1691"/>
    <cellStyle name="Обычный 19 2 2 2 3 3 3" xfId="1692"/>
    <cellStyle name="Обычный 19 2 2 2 3 3 3 2" xfId="1693"/>
    <cellStyle name="Обычный 19 2 2 2 3 3 3 2 2" xfId="1694"/>
    <cellStyle name="Обычный 19 2 2 2 3 3 3 3" xfId="1695"/>
    <cellStyle name="Обычный 19 2 2 2 3 3 4" xfId="1696"/>
    <cellStyle name="Обычный 19 2 2 2 3 3 4 2" xfId="1697"/>
    <cellStyle name="Обычный 19 2 2 2 3 3 5" xfId="1698"/>
    <cellStyle name="Обычный 19 2 2 2 3 4" xfId="1699"/>
    <cellStyle name="Обычный 19 2 2 2 3 4 2" xfId="1700"/>
    <cellStyle name="Обычный 19 2 2 2 3 4 2 2" xfId="1701"/>
    <cellStyle name="Обычный 19 2 2 2 3 4 2 2 2" xfId="1702"/>
    <cellStyle name="Обычный 19 2 2 2 3 4 2 3" xfId="1703"/>
    <cellStyle name="Обычный 19 2 2 2 3 4 3" xfId="1704"/>
    <cellStyle name="Обычный 19 2 2 2 3 4 3 2" xfId="1705"/>
    <cellStyle name="Обычный 19 2 2 2 3 4 4" xfId="1706"/>
    <cellStyle name="Обычный 19 2 2 2 3 5" xfId="1707"/>
    <cellStyle name="Обычный 19 2 2 2 3 5 2" xfId="1708"/>
    <cellStyle name="Обычный 19 2 2 2 3 5 2 2" xfId="1709"/>
    <cellStyle name="Обычный 19 2 2 2 3 5 3" xfId="1710"/>
    <cellStyle name="Обычный 19 2 2 2 3 6" xfId="1711"/>
    <cellStyle name="Обычный 19 2 2 2 3 6 2" xfId="1712"/>
    <cellStyle name="Обычный 19 2 2 2 3 7" xfId="1713"/>
    <cellStyle name="Обычный 19 2 2 2 4" xfId="1714"/>
    <cellStyle name="Обычный 19 2 2 2 4 2" xfId="1715"/>
    <cellStyle name="Обычный 19 2 2 2 4 2 2" xfId="1716"/>
    <cellStyle name="Обычный 19 2 2 2 4 2 2 2" xfId="1717"/>
    <cellStyle name="Обычный 19 2 2 2 4 2 2 2 2" xfId="1718"/>
    <cellStyle name="Обычный 19 2 2 2 4 2 2 3" xfId="1719"/>
    <cellStyle name="Обычный 19 2 2 2 4 2 3" xfId="1720"/>
    <cellStyle name="Обычный 19 2 2 2 4 2 3 2" xfId="1721"/>
    <cellStyle name="Обычный 19 2 2 2 4 2 4" xfId="1722"/>
    <cellStyle name="Обычный 19 2 2 2 4 3" xfId="1723"/>
    <cellStyle name="Обычный 19 2 2 2 4 3 2" xfId="1724"/>
    <cellStyle name="Обычный 19 2 2 2 4 3 2 2" xfId="1725"/>
    <cellStyle name="Обычный 19 2 2 2 4 3 3" xfId="1726"/>
    <cellStyle name="Обычный 19 2 2 2 4 4" xfId="1727"/>
    <cellStyle name="Обычный 19 2 2 2 4 4 2" xfId="1728"/>
    <cellStyle name="Обычный 19 2 2 2 4 5" xfId="1729"/>
    <cellStyle name="Обычный 19 2 2 2 5" xfId="1730"/>
    <cellStyle name="Обычный 19 2 2 2 5 2" xfId="1731"/>
    <cellStyle name="Обычный 19 2 2 2 5 2 2" xfId="1732"/>
    <cellStyle name="Обычный 19 2 2 2 5 2 2 2" xfId="1733"/>
    <cellStyle name="Обычный 19 2 2 2 5 2 3" xfId="1734"/>
    <cellStyle name="Обычный 19 2 2 2 5 3" xfId="1735"/>
    <cellStyle name="Обычный 19 2 2 2 5 3 2" xfId="1736"/>
    <cellStyle name="Обычный 19 2 2 2 5 4" xfId="1737"/>
    <cellStyle name="Обычный 19 2 2 2 6" xfId="1738"/>
    <cellStyle name="Обычный 19 2 2 2 6 2" xfId="1739"/>
    <cellStyle name="Обычный 19 2 2 2 6 2 2" xfId="1740"/>
    <cellStyle name="Обычный 19 2 2 2 6 3" xfId="1741"/>
    <cellStyle name="Обычный 19 2 2 2 7" xfId="1742"/>
    <cellStyle name="Обычный 19 2 2 2 7 2" xfId="1743"/>
    <cellStyle name="Обычный 19 2 2 2 8" xfId="1744"/>
    <cellStyle name="Обычный 19 2 2 3" xfId="1745"/>
    <cellStyle name="Обычный 19 2 2 3 2" xfId="1746"/>
    <cellStyle name="Обычный 19 2 2 3 2 2" xfId="1747"/>
    <cellStyle name="Обычный 19 2 2 3 2 2 2" xfId="1748"/>
    <cellStyle name="Обычный 19 2 2 3 2 2 2 2" xfId="1749"/>
    <cellStyle name="Обычный 19 2 2 3 2 2 3" xfId="1750"/>
    <cellStyle name="Обычный 19 2 2 3 2 3" xfId="1751"/>
    <cellStyle name="Обычный 19 2 2 3 2 3 2" xfId="1752"/>
    <cellStyle name="Обычный 19 2 2 3 2 4" xfId="1753"/>
    <cellStyle name="Обычный 19 2 2 3 3" xfId="1754"/>
    <cellStyle name="Обычный 19 2 2 3 3 2" xfId="1755"/>
    <cellStyle name="Обычный 19 2 2 3 3 2 2" xfId="1756"/>
    <cellStyle name="Обычный 19 2 2 3 3 3" xfId="1757"/>
    <cellStyle name="Обычный 19 2 2 3 4" xfId="1758"/>
    <cellStyle name="Обычный 19 2 2 3 4 2" xfId="1759"/>
    <cellStyle name="Обычный 19 2 2 3 5" xfId="1760"/>
    <cellStyle name="Обычный 19 2 2 4" xfId="1761"/>
    <cellStyle name="Обычный 19 2 2 4 2" xfId="1762"/>
    <cellStyle name="Обычный 19 2 2 4 2 2" xfId="1763"/>
    <cellStyle name="Обычный 19 2 2 4 2 2 2" xfId="1764"/>
    <cellStyle name="Обычный 19 2 2 4 2 3" xfId="1765"/>
    <cellStyle name="Обычный 19 2 2 4 3" xfId="1766"/>
    <cellStyle name="Обычный 19 2 2 4 3 2" xfId="1767"/>
    <cellStyle name="Обычный 19 2 2 4 4" xfId="1768"/>
    <cellStyle name="Обычный 19 2 2 5" xfId="1769"/>
    <cellStyle name="Обычный 19 2 2 5 2" xfId="1770"/>
    <cellStyle name="Обычный 19 2 2 5 2 2" xfId="1771"/>
    <cellStyle name="Обычный 19 2 2 5 3" xfId="1772"/>
    <cellStyle name="Обычный 19 2 2 6" xfId="1773"/>
    <cellStyle name="Обычный 19 2 2 6 2" xfId="1774"/>
    <cellStyle name="Обычный 19 2 2 7" xfId="1775"/>
    <cellStyle name="Обычный 19 2 3" xfId="1776"/>
    <cellStyle name="Обычный 19 2 3 2" xfId="1777"/>
    <cellStyle name="Обычный 19 2 3 2 2" xfId="1778"/>
    <cellStyle name="Обычный 19 2 3 2 2 2" xfId="1779"/>
    <cellStyle name="Обычный 19 2 3 2 2 2 2" xfId="1780"/>
    <cellStyle name="Обычный 19 2 3 2 2 2 2 2" xfId="1781"/>
    <cellStyle name="Обычный 19 2 3 2 2 2 2 2 2" xfId="1782"/>
    <cellStyle name="Обычный 19 2 3 2 2 2 2 3" xfId="1783"/>
    <cellStyle name="Обычный 19 2 3 2 2 2 3" xfId="1784"/>
    <cellStyle name="Обычный 19 2 3 2 2 2 3 2" xfId="1785"/>
    <cellStyle name="Обычный 19 2 3 2 2 2 4" xfId="1786"/>
    <cellStyle name="Обычный 19 2 3 2 2 3" xfId="1787"/>
    <cellStyle name="Обычный 19 2 3 2 2 3 2" xfId="1788"/>
    <cellStyle name="Обычный 19 2 3 2 2 3 2 2" xfId="1789"/>
    <cellStyle name="Обычный 19 2 3 2 2 3 3" xfId="1790"/>
    <cellStyle name="Обычный 19 2 3 2 2 4" xfId="1791"/>
    <cellStyle name="Обычный 19 2 3 2 2 4 2" xfId="1792"/>
    <cellStyle name="Обычный 19 2 3 2 2 5" xfId="1793"/>
    <cellStyle name="Обычный 19 2 3 2 3" xfId="1794"/>
    <cellStyle name="Обычный 19 2 3 2 3 2" xfId="1795"/>
    <cellStyle name="Обычный 19 2 3 2 3 2 2" xfId="1796"/>
    <cellStyle name="Обычный 19 2 3 2 3 2 2 2" xfId="1797"/>
    <cellStyle name="Обычный 19 2 3 2 3 2 3" xfId="1798"/>
    <cellStyle name="Обычный 19 2 3 2 3 3" xfId="1799"/>
    <cellStyle name="Обычный 19 2 3 2 3 3 2" xfId="1800"/>
    <cellStyle name="Обычный 19 2 3 2 3 4" xfId="1801"/>
    <cellStyle name="Обычный 19 2 3 2 4" xfId="1802"/>
    <cellStyle name="Обычный 19 2 3 2 4 2" xfId="1803"/>
    <cellStyle name="Обычный 19 2 3 2 4 2 2" xfId="1804"/>
    <cellStyle name="Обычный 19 2 3 2 4 3" xfId="1805"/>
    <cellStyle name="Обычный 19 2 3 2 5" xfId="1806"/>
    <cellStyle name="Обычный 19 2 3 2 5 2" xfId="1807"/>
    <cellStyle name="Обычный 19 2 3 2 6" xfId="1808"/>
    <cellStyle name="Обычный 19 2 3 3" xfId="1809"/>
    <cellStyle name="Обычный 19 2 3 3 2" xfId="1810"/>
    <cellStyle name="Обычный 19 2 3 3 2 2" xfId="1811"/>
    <cellStyle name="Обычный 19 2 3 3 2 2 2" xfId="1812"/>
    <cellStyle name="Обычный 19 2 3 3 2 2 2 2" xfId="1813"/>
    <cellStyle name="Обычный 19 2 3 3 2 2 2 2 2" xfId="1814"/>
    <cellStyle name="Обычный 19 2 3 3 2 2 2 2 2 2" xfId="1815"/>
    <cellStyle name="Обычный 19 2 3 3 2 2 2 2 2 2 2" xfId="1816"/>
    <cellStyle name="Обычный 19 2 3 3 2 2 2 2 2 3" xfId="1817"/>
    <cellStyle name="Обычный 19 2 3 3 2 2 2 2 3" xfId="1818"/>
    <cellStyle name="Обычный 19 2 3 3 2 2 2 2 3 2" xfId="1819"/>
    <cellStyle name="Обычный 19 2 3 3 2 2 2 2 4" xfId="1820"/>
    <cellStyle name="Обычный 19 2 3 3 2 2 2 3" xfId="1821"/>
    <cellStyle name="Обычный 19 2 3 3 2 2 2 3 2" xfId="1822"/>
    <cellStyle name="Обычный 19 2 3 3 2 2 2 3 2 2" xfId="1823"/>
    <cellStyle name="Обычный 19 2 3 3 2 2 2 3 3" xfId="1824"/>
    <cellStyle name="Обычный 19 2 3 3 2 2 2 4" xfId="1825"/>
    <cellStyle name="Обычный 19 2 3 3 2 2 2 4 2" xfId="1826"/>
    <cellStyle name="Обычный 19 2 3 3 2 2 2 5" xfId="1827"/>
    <cellStyle name="Обычный 19 2 3 3 2 2 3" xfId="1828"/>
    <cellStyle name="Обычный 19 2 3 3 2 2 3 2" xfId="1829"/>
    <cellStyle name="Обычный 19 2 3 3 2 2 3 2 2" xfId="1830"/>
    <cellStyle name="Обычный 19 2 3 3 2 2 3 2 2 2" xfId="1831"/>
    <cellStyle name="Обычный 19 2 3 3 2 2 3 2 3" xfId="1832"/>
    <cellStyle name="Обычный 19 2 3 3 2 2 3 3" xfId="1833"/>
    <cellStyle name="Обычный 19 2 3 3 2 2 3 3 2" xfId="1834"/>
    <cellStyle name="Обычный 19 2 3 3 2 2 3 4" xfId="1835"/>
    <cellStyle name="Обычный 19 2 3 3 2 2 4" xfId="1836"/>
    <cellStyle name="Обычный 19 2 3 3 2 2 4 2" xfId="1837"/>
    <cellStyle name="Обычный 19 2 3 3 2 2 4 2 2" xfId="1838"/>
    <cellStyle name="Обычный 19 2 3 3 2 2 4 3" xfId="1839"/>
    <cellStyle name="Обычный 19 2 3 3 2 2 5" xfId="1840"/>
    <cellStyle name="Обычный 19 2 3 3 2 2 5 2" xfId="1841"/>
    <cellStyle name="Обычный 19 2 3 3 2 2 6" xfId="1842"/>
    <cellStyle name="Обычный 19 2 3 3 2 3" xfId="1843"/>
    <cellStyle name="Обычный 19 2 3 3 2 3 2" xfId="1844"/>
    <cellStyle name="Обычный 19 2 3 3 2 3 2 2" xfId="1845"/>
    <cellStyle name="Обычный 19 2 3 3 2 3 2 2 2" xfId="1846"/>
    <cellStyle name="Обычный 19 2 3 3 2 3 2 2 2 2" xfId="1847"/>
    <cellStyle name="Обычный 19 2 3 3 2 3 2 2 2 2 2" xfId="1848"/>
    <cellStyle name="Обычный 19 2 3 3 2 3 2 2 2 2 2 2" xfId="1849"/>
    <cellStyle name="Обычный 19 2 3 3 2 3 2 2 2 2 3" xfId="1850"/>
    <cellStyle name="Обычный 19 2 3 3 2 3 2 2 2 3" xfId="1851"/>
    <cellStyle name="Обычный 19 2 3 3 2 3 2 2 2 3 2" xfId="1852"/>
    <cellStyle name="Обычный 19 2 3 3 2 3 2 2 2 4" xfId="1853"/>
    <cellStyle name="Обычный 19 2 3 3 2 3 2 2 3" xfId="1854"/>
    <cellStyle name="Обычный 19 2 3 3 2 3 2 2 3 2" xfId="1855"/>
    <cellStyle name="Обычный 19 2 3 3 2 3 2 2 3 2 2" xfId="1856"/>
    <cellStyle name="Обычный 19 2 3 3 2 3 2 2 3 3" xfId="1857"/>
    <cellStyle name="Обычный 19 2 3 3 2 3 2 2 4" xfId="1858"/>
    <cellStyle name="Обычный 19 2 3 3 2 3 2 2 4 2" xfId="1859"/>
    <cellStyle name="Обычный 19 2 3 3 2 3 2 2 5" xfId="1860"/>
    <cellStyle name="Обычный 19 2 3 3 2 3 2 3" xfId="1861"/>
    <cellStyle name="Обычный 19 2 3 3 2 3 2 3 2" xfId="1862"/>
    <cellStyle name="Обычный 19 2 3 3 2 3 2 3 2 2" xfId="1863"/>
    <cellStyle name="Обычный 19 2 3 3 2 3 2 3 2 2 2" xfId="1864"/>
    <cellStyle name="Обычный 19 2 3 3 2 3 2 3 2 3" xfId="1865"/>
    <cellStyle name="Обычный 19 2 3 3 2 3 2 3 3" xfId="1866"/>
    <cellStyle name="Обычный 19 2 3 3 2 3 2 3 3 2" xfId="1867"/>
    <cellStyle name="Обычный 19 2 3 3 2 3 2 3 4" xfId="1868"/>
    <cellStyle name="Обычный 19 2 3 3 2 3 2 4" xfId="1869"/>
    <cellStyle name="Обычный 19 2 3 3 2 3 2 4 2" xfId="1870"/>
    <cellStyle name="Обычный 19 2 3 3 2 3 2 4 2 2" xfId="1871"/>
    <cellStyle name="Обычный 19 2 3 3 2 3 2 4 3" xfId="1872"/>
    <cellStyle name="Обычный 19 2 3 3 2 3 2 5" xfId="1873"/>
    <cellStyle name="Обычный 19 2 3 3 2 3 2 5 2" xfId="1874"/>
    <cellStyle name="Обычный 19 2 3 3 2 3 2 6" xfId="1875"/>
    <cellStyle name="Обычный 19 2 3 3 2 3 3" xfId="1876"/>
    <cellStyle name="Обычный 19 2 3 3 2 3 3 2" xfId="1877"/>
    <cellStyle name="Обычный 19 2 3 3 2 3 3 2 2" xfId="1878"/>
    <cellStyle name="Обычный 19 2 3 3 2 3 3 2 2 2" xfId="1879"/>
    <cellStyle name="Обычный 19 2 3 3 2 3 3 2 2 2 2" xfId="1880"/>
    <cellStyle name="Обычный 19 2 3 3 2 3 3 2 2 2 2 2" xfId="1881"/>
    <cellStyle name="Обычный 19 2 3 3 2 3 3 2 2 2 3" xfId="1882"/>
    <cellStyle name="Обычный 19 2 3 3 2 3 3 2 2 3" xfId="1883"/>
    <cellStyle name="Обычный 19 2 3 3 2 3 3 2 2 3 2" xfId="1884"/>
    <cellStyle name="Обычный 19 2 3 3 2 3 3 2 2 4" xfId="1885"/>
    <cellStyle name="Обычный 19 2 3 3 2 3 3 2 3" xfId="1886"/>
    <cellStyle name="Обычный 19 2 3 3 2 3 3 2 3 2" xfId="1887"/>
    <cellStyle name="Обычный 19 2 3 3 2 3 3 2 3 2 2" xfId="1888"/>
    <cellStyle name="Обычный 19 2 3 3 2 3 3 2 3 3" xfId="1889"/>
    <cellStyle name="Обычный 19 2 3 3 2 3 3 2 4" xfId="1890"/>
    <cellStyle name="Обычный 19 2 3 3 2 3 3 2 4 2" xfId="1891"/>
    <cellStyle name="Обычный 19 2 3 3 2 3 3 2 5" xfId="1892"/>
    <cellStyle name="Обычный 19 2 3 3 2 3 3 3" xfId="1893"/>
    <cellStyle name="Обычный 19 2 3 3 2 3 3 3 2" xfId="1894"/>
    <cellStyle name="Обычный 19 2 3 3 2 3 3 3 2 2" xfId="1895"/>
    <cellStyle name="Обычный 19 2 3 3 2 3 3 3 2 2 2" xfId="1896"/>
    <cellStyle name="Обычный 19 2 3 3 2 3 3 3 2 3" xfId="1897"/>
    <cellStyle name="Обычный 19 2 3 3 2 3 3 3 3" xfId="1898"/>
    <cellStyle name="Обычный 19 2 3 3 2 3 3 3 3 2" xfId="1899"/>
    <cellStyle name="Обычный 19 2 3 3 2 3 3 3 4" xfId="1900"/>
    <cellStyle name="Обычный 19 2 3 3 2 3 3 4" xfId="1901"/>
    <cellStyle name="Обычный 19 2 3 3 2 3 3 4 2" xfId="1902"/>
    <cellStyle name="Обычный 19 2 3 3 2 3 3 4 2 2" xfId="1903"/>
    <cellStyle name="Обычный 19 2 3 3 2 3 3 4 3" xfId="1904"/>
    <cellStyle name="Обычный 19 2 3 3 2 3 3 5" xfId="1905"/>
    <cellStyle name="Обычный 19 2 3 3 2 3 3 5 2" xfId="1906"/>
    <cellStyle name="Обычный 19 2 3 3 2 3 3 6" xfId="1907"/>
    <cellStyle name="Обычный 19 2 3 3 2 3 4" xfId="1908"/>
    <cellStyle name="Обычный 19 2 3 3 2 3 4 2" xfId="1909"/>
    <cellStyle name="Обычный 19 2 3 3 2 3 4 2 2" xfId="1910"/>
    <cellStyle name="Обычный 19 2 3 3 2 3 4 2 2 2" xfId="1911"/>
    <cellStyle name="Обычный 19 2 3 3 2 3 4 2 2 2 2" xfId="1912"/>
    <cellStyle name="Обычный 19 2 3 3 2 3 4 2 2 2 2 2" xfId="1913"/>
    <cellStyle name="Обычный 19 2 3 3 2 3 4 2 2 2 3" xfId="1914"/>
    <cellStyle name="Обычный 19 2 3 3 2 3 4 2 2 3" xfId="1915"/>
    <cellStyle name="Обычный 19 2 3 3 2 3 4 2 2 3 2" xfId="1916"/>
    <cellStyle name="Обычный 19 2 3 3 2 3 4 2 2 4" xfId="1917"/>
    <cellStyle name="Обычный 19 2 3 3 2 3 4 2 3" xfId="1918"/>
    <cellStyle name="Обычный 19 2 3 3 2 3 4 2 3 2" xfId="1919"/>
    <cellStyle name="Обычный 19 2 3 3 2 3 4 2 3 2 2" xfId="1920"/>
    <cellStyle name="Обычный 19 2 3 3 2 3 4 2 3 3" xfId="1921"/>
    <cellStyle name="Обычный 19 2 3 3 2 3 4 2 4" xfId="1922"/>
    <cellStyle name="Обычный 19 2 3 3 2 3 4 2 4 2" xfId="1923"/>
    <cellStyle name="Обычный 19 2 3 3 2 3 4 2 5" xfId="1924"/>
    <cellStyle name="Обычный 19 2 3 3 2 3 4 3" xfId="1925"/>
    <cellStyle name="Обычный 19 2 3 3 2 3 4 3 2" xfId="1926"/>
    <cellStyle name="Обычный 19 2 3 3 2 3 4 3 2 2" xfId="1927"/>
    <cellStyle name="Обычный 19 2 3 3 2 3 4 3 2 2 2" xfId="1928"/>
    <cellStyle name="Обычный 19 2 3 3 2 3 4 3 2 2 2 2" xfId="1929"/>
    <cellStyle name="Обычный 19 2 3 3 2 3 4 3 2 2 3" xfId="1930"/>
    <cellStyle name="Обычный 19 2 3 3 2 3 4 3 2 3" xfId="1931"/>
    <cellStyle name="Обычный 19 2 3 3 2 3 4 3 2 3 2" xfId="1932"/>
    <cellStyle name="Обычный 19 2 3 3 2 3 4 3 2 4" xfId="1933"/>
    <cellStyle name="Обычный 19 2 3 3 2 3 4 3 3" xfId="1934"/>
    <cellStyle name="Обычный 19 2 3 3 2 3 4 3 3 2" xfId="1935"/>
    <cellStyle name="Обычный 19 2 3 3 2 3 4 3 3 2 2" xfId="1936"/>
    <cellStyle name="Обычный 19 2 3 3 2 3 4 3 3 2 2 2" xfId="1937"/>
    <cellStyle name="Обычный 19 2 3 3 2 3 4 3 3 2 3" xfId="1938"/>
    <cellStyle name="Обычный 19 2 3 3 2 3 4 3 3 3" xfId="1939"/>
    <cellStyle name="Обычный 19 2 3 3 2 3 4 3 3 3 2" xfId="1940"/>
    <cellStyle name="Обычный 19 2 3 3 2 3 4 3 3 4" xfId="1941"/>
    <cellStyle name="Обычный 19 2 3 3 2 3 4 3 4" xfId="1942"/>
    <cellStyle name="Обычный 19 2 3 3 2 3 4 3 4 2" xfId="1943"/>
    <cellStyle name="Обычный 19 2 3 3 2 3 4 3 4 2 2" xfId="1944"/>
    <cellStyle name="Обычный 19 2 3 3 2 3 4 3 4 2 2 2" xfId="1945"/>
    <cellStyle name="Обычный 19 2 3 3 2 3 4 3 4 2 3" xfId="1946"/>
    <cellStyle name="Обычный 19 2 3 3 2 3 4 3 4 3" xfId="1947"/>
    <cellStyle name="Обычный 19 2 3 3 2 3 4 3 4 3 2" xfId="1948"/>
    <cellStyle name="Обычный 19 2 3 3 2 3 4 3 4 4" xfId="1949"/>
    <cellStyle name="Обычный 19 2 3 3 2 3 4 3 4 4 2" xfId="1950"/>
    <cellStyle name="Обычный 19 2 3 3 2 3 4 3 4 4 2 2" xfId="1951"/>
    <cellStyle name="Обычный 19 2 3 3 2 3 4 3 4 4 2 3" xfId="1952"/>
    <cellStyle name="Обычный 19 2 3 3 2 3 4 3 4 4 2 3 2" xfId="1953"/>
    <cellStyle name="Обычный 19 2 3 3 2 3 4 3 4 4 2 3 2 2" xfId="1954"/>
    <cellStyle name="Обычный 19 2 3 3 2 3 4 3 4 4 2 3 2 3" xfId="1955"/>
    <cellStyle name="Обычный 19 2 3 3 2 3 4 3 4 4 2 3 2 3 2" xfId="1956"/>
    <cellStyle name="Обычный 19 2 3 3 2 3 4 3 4 4 2 3 2 3 2 2" xfId="1957"/>
    <cellStyle name="Обычный 19 2 3 3 2 3 4 3 4 4 2 3 2 3 2 2 2" xfId="1958"/>
    <cellStyle name="Обычный 19 2 3 3 2 3 4 3 4 4 2 3 2 3 2 2 2 2" xfId="1959"/>
    <cellStyle name="Обычный 19 2 3 3 2 3 4 3 4 4 2 3 2 3 2 2 2 2 2" xfId="1960"/>
    <cellStyle name="Обычный 19 2 3 3 2 3 4 3 4 4 2 3 2 3 2 2 2 2 2 2" xfId="1961"/>
    <cellStyle name="Обычный 19 2 3 3 2 3 4 3 4 4 2 3 2 3 2 2 2 2 2 2 2" xfId="1962"/>
    <cellStyle name="Обычный 19 2 3 3 2 3 4 3 4 4 2 3 2 3 2 2 2 2 2 2 3" xfId="1963"/>
    <cellStyle name="Обычный 19 2 3 3 2 3 4 3 4 4 3" xfId="1964"/>
    <cellStyle name="Обычный 19 2 3 3 2 3 4 3 4 5" xfId="1965"/>
    <cellStyle name="Обычный 19 2 3 3 2 3 4 3 5" xfId="1966"/>
    <cellStyle name="Обычный 19 2 3 3 2 3 4 3 5 2" xfId="1967"/>
    <cellStyle name="Обычный 19 2 3 3 2 3 4 3 5 2 2" xfId="1968"/>
    <cellStyle name="Обычный 19 2 3 3 2 3 4 3 5 3" xfId="1969"/>
    <cellStyle name="Обычный 19 2 3 3 2 3 4 3 6" xfId="1970"/>
    <cellStyle name="Обычный 19 2 3 3 2 3 4 3 6 2" xfId="1971"/>
    <cellStyle name="Обычный 19 2 3 3 2 3 4 3 7" xfId="1972"/>
    <cellStyle name="Обычный 19 2 3 3 2 3 4 4" xfId="1973"/>
    <cellStyle name="Обычный 19 2 3 3 2 3 4 4 2" xfId="1974"/>
    <cellStyle name="Обычный 19 2 3 3 2 3 4 4 2 2" xfId="1975"/>
    <cellStyle name="Обычный 19 2 3 3 2 3 4 4 2 2 2" xfId="1976"/>
    <cellStyle name="Обычный 19 2 3 3 2 3 4 4 2 3" xfId="1977"/>
    <cellStyle name="Обычный 19 2 3 3 2 3 4 4 3" xfId="1978"/>
    <cellStyle name="Обычный 19 2 3 3 2 3 4 4 3 2" xfId="1979"/>
    <cellStyle name="Обычный 19 2 3 3 2 3 4 4 4" xfId="1980"/>
    <cellStyle name="Обычный 19 2 3 3 2 3 4 5" xfId="1981"/>
    <cellStyle name="Обычный 19 2 3 3 2 3 4 5 2" xfId="1982"/>
    <cellStyle name="Обычный 19 2 3 3 2 3 4 5 2 2" xfId="1983"/>
    <cellStyle name="Обычный 19 2 3 3 2 3 4 5 3" xfId="1984"/>
    <cellStyle name="Обычный 19 2 3 3 2 3 4 6" xfId="1985"/>
    <cellStyle name="Обычный 19 2 3 3 2 3 4 6 2" xfId="1986"/>
    <cellStyle name="Обычный 19 2 3 3 2 3 4 7" xfId="1987"/>
    <cellStyle name="Обычный 19 2 3 3 2 3 5" xfId="1988"/>
    <cellStyle name="Обычный 19 2 3 3 2 3 5 2" xfId="1989"/>
    <cellStyle name="Обычный 19 2 3 3 2 3 5 2 2" xfId="1990"/>
    <cellStyle name="Обычный 19 2 3 3 2 3 5 2 2 2" xfId="1991"/>
    <cellStyle name="Обычный 19 2 3 3 2 3 5 2 2 2 2" xfId="1992"/>
    <cellStyle name="Обычный 19 2 3 3 2 3 5 2 2 3" xfId="1993"/>
    <cellStyle name="Обычный 19 2 3 3 2 3 5 2 3" xfId="1994"/>
    <cellStyle name="Обычный 19 2 3 3 2 3 5 2 3 2" xfId="1995"/>
    <cellStyle name="Обычный 19 2 3 3 2 3 5 2 4" xfId="1996"/>
    <cellStyle name="Обычный 19 2 3 3 2 3 5 3" xfId="1997"/>
    <cellStyle name="Обычный 19 2 3 3 2 3 5 3 2" xfId="1998"/>
    <cellStyle name="Обычный 19 2 3 3 2 3 5 3 2 2" xfId="1999"/>
    <cellStyle name="Обычный 19 2 3 3 2 3 5 3 3" xfId="2000"/>
    <cellStyle name="Обычный 19 2 3 3 2 3 5 4" xfId="2001"/>
    <cellStyle name="Обычный 19 2 3 3 2 3 5 4 2" xfId="2002"/>
    <cellStyle name="Обычный 19 2 3 3 2 3 5 5" xfId="2003"/>
    <cellStyle name="Обычный 19 2 3 3 2 3 6" xfId="2004"/>
    <cellStyle name="Обычный 19 2 3 3 2 3 6 2" xfId="2005"/>
    <cellStyle name="Обычный 19 2 3 3 2 3 6 2 2" xfId="2006"/>
    <cellStyle name="Обычный 19 2 3 3 2 3 6 2 2 2" xfId="2007"/>
    <cellStyle name="Обычный 19 2 3 3 2 3 6 2 3" xfId="2008"/>
    <cellStyle name="Обычный 19 2 3 3 2 3 6 3" xfId="2009"/>
    <cellStyle name="Обычный 19 2 3 3 2 3 6 3 2" xfId="2010"/>
    <cellStyle name="Обычный 19 2 3 3 2 3 6 4" xfId="2011"/>
    <cellStyle name="Обычный 19 2 3 3 2 3 7" xfId="2012"/>
    <cellStyle name="Обычный 19 2 3 3 2 3 7 2" xfId="2013"/>
    <cellStyle name="Обычный 19 2 3 3 2 3 7 2 2" xfId="2014"/>
    <cellStyle name="Обычный 19 2 3 3 2 3 7 3" xfId="2015"/>
    <cellStyle name="Обычный 19 2 3 3 2 3 8" xfId="2016"/>
    <cellStyle name="Обычный 19 2 3 3 2 3 8 2" xfId="2017"/>
    <cellStyle name="Обычный 19 2 3 3 2 3 9" xfId="2018"/>
    <cellStyle name="Обычный 19 2 3 3 2 4" xfId="2019"/>
    <cellStyle name="Обычный 19 2 3 3 2 4 2" xfId="2020"/>
    <cellStyle name="Обычный 19 2 3 3 2 4 2 2" xfId="2021"/>
    <cellStyle name="Обычный 19 2 3 3 2 4 2 2 2" xfId="2022"/>
    <cellStyle name="Обычный 19 2 3 3 2 4 2 2 2 2" xfId="2023"/>
    <cellStyle name="Обычный 19 2 3 3 2 4 2 2 3" xfId="2024"/>
    <cellStyle name="Обычный 19 2 3 3 2 4 2 3" xfId="2025"/>
    <cellStyle name="Обычный 19 2 3 3 2 4 2 3 2" xfId="2026"/>
    <cellStyle name="Обычный 19 2 3 3 2 4 2 4" xfId="2027"/>
    <cellStyle name="Обычный 19 2 3 3 2 4 3" xfId="2028"/>
    <cellStyle name="Обычный 19 2 3 3 2 4 3 2" xfId="2029"/>
    <cellStyle name="Обычный 19 2 3 3 2 4 3 2 2" xfId="2030"/>
    <cellStyle name="Обычный 19 2 3 3 2 4 3 3" xfId="2031"/>
    <cellStyle name="Обычный 19 2 3 3 2 4 4" xfId="2032"/>
    <cellStyle name="Обычный 19 2 3 3 2 4 4 2" xfId="2033"/>
    <cellStyle name="Обычный 19 2 3 3 2 4 5" xfId="2034"/>
    <cellStyle name="Обычный 19 2 3 3 2 5" xfId="2035"/>
    <cellStyle name="Обычный 19 2 3 3 2 5 2" xfId="2036"/>
    <cellStyle name="Обычный 19 2 3 3 2 5 2 2" xfId="2037"/>
    <cellStyle name="Обычный 19 2 3 3 2 5 2 2 2" xfId="2038"/>
    <cellStyle name="Обычный 19 2 3 3 2 5 2 3" xfId="2039"/>
    <cellStyle name="Обычный 19 2 3 3 2 5 3" xfId="2040"/>
    <cellStyle name="Обычный 19 2 3 3 2 5 3 2" xfId="2041"/>
    <cellStyle name="Обычный 19 2 3 3 2 5 4" xfId="2042"/>
    <cellStyle name="Обычный 19 2 3 3 2 6" xfId="2043"/>
    <cellStyle name="Обычный 19 2 3 3 2 6 2" xfId="2044"/>
    <cellStyle name="Обычный 19 2 3 3 2 6 2 2" xfId="2045"/>
    <cellStyle name="Обычный 19 2 3 3 2 6 3" xfId="2046"/>
    <cellStyle name="Обычный 19 2 3 3 2 7" xfId="2047"/>
    <cellStyle name="Обычный 19 2 3 3 2 7 2" xfId="2048"/>
    <cellStyle name="Обычный 19 2 3 3 2 8" xfId="2049"/>
    <cellStyle name="Обычный 19 2 3 3 3" xfId="2050"/>
    <cellStyle name="Обычный 19 2 3 3 3 2" xfId="2051"/>
    <cellStyle name="Обычный 19 2 3 3 3 2 2" xfId="2052"/>
    <cellStyle name="Обычный 19 2 3 3 3 2 2 2" xfId="2053"/>
    <cellStyle name="Обычный 19 2 3 3 3 2 2 2 2" xfId="2054"/>
    <cellStyle name="Обычный 19 2 3 3 3 2 2 3" xfId="2055"/>
    <cellStyle name="Обычный 19 2 3 3 3 2 3" xfId="2056"/>
    <cellStyle name="Обычный 19 2 3 3 3 2 3 2" xfId="2057"/>
    <cellStyle name="Обычный 19 2 3 3 3 2 4" xfId="2058"/>
    <cellStyle name="Обычный 19 2 3 3 3 3" xfId="2059"/>
    <cellStyle name="Обычный 19 2 3 3 3 3 2" xfId="2060"/>
    <cellStyle name="Обычный 19 2 3 3 3 3 2 2" xfId="2061"/>
    <cellStyle name="Обычный 19 2 3 3 3 3 3" xfId="2062"/>
    <cellStyle name="Обычный 19 2 3 3 3 4" xfId="2063"/>
    <cellStyle name="Обычный 19 2 3 3 3 4 2" xfId="2064"/>
    <cellStyle name="Обычный 19 2 3 3 3 5" xfId="2065"/>
    <cellStyle name="Обычный 19 2 3 3 4" xfId="2066"/>
    <cellStyle name="Обычный 19 2 3 3 4 2" xfId="2067"/>
    <cellStyle name="Обычный 19 2 3 3 4 2 2" xfId="2068"/>
    <cellStyle name="Обычный 19 2 3 3 4 2 2 2" xfId="2069"/>
    <cellStyle name="Обычный 19 2 3 3 4 2 3" xfId="2070"/>
    <cellStyle name="Обычный 19 2 3 3 4 3" xfId="2071"/>
    <cellStyle name="Обычный 19 2 3 3 4 3 2" xfId="2072"/>
    <cellStyle name="Обычный 19 2 3 3 4 4" xfId="2073"/>
    <cellStyle name="Обычный 19 2 3 3 5" xfId="2074"/>
    <cellStyle name="Обычный 19 2 3 3 5 2" xfId="2075"/>
    <cellStyle name="Обычный 19 2 3 3 5 2 2" xfId="2076"/>
    <cellStyle name="Обычный 19 2 3 3 5 3" xfId="2077"/>
    <cellStyle name="Обычный 19 2 3 3 6" xfId="2078"/>
    <cellStyle name="Обычный 19 2 3 3 6 2" xfId="2079"/>
    <cellStyle name="Обычный 19 2 3 3 7" xfId="2080"/>
    <cellStyle name="Обычный 19 2 3 4" xfId="2081"/>
    <cellStyle name="Обычный 19 2 3 4 2" xfId="2082"/>
    <cellStyle name="Обычный 19 2 3 4 2 2" xfId="2083"/>
    <cellStyle name="Обычный 19 2 3 4 2 2 2" xfId="2084"/>
    <cellStyle name="Обычный 19 2 3 4 2 2 2 2" xfId="2085"/>
    <cellStyle name="Обычный 19 2 3 4 2 2 3" xfId="2086"/>
    <cellStyle name="Обычный 19 2 3 4 2 3" xfId="2087"/>
    <cellStyle name="Обычный 19 2 3 4 2 3 2" xfId="2088"/>
    <cellStyle name="Обычный 19 2 3 4 2 4" xfId="2089"/>
    <cellStyle name="Обычный 19 2 3 4 3" xfId="2090"/>
    <cellStyle name="Обычный 19 2 3 4 3 2" xfId="2091"/>
    <cellStyle name="Обычный 19 2 3 4 3 2 2" xfId="2092"/>
    <cellStyle name="Обычный 19 2 3 4 3 3" xfId="2093"/>
    <cellStyle name="Обычный 19 2 3 4 4" xfId="2094"/>
    <cellStyle name="Обычный 19 2 3 4 4 2" xfId="2095"/>
    <cellStyle name="Обычный 19 2 3 4 5" xfId="2096"/>
    <cellStyle name="Обычный 19 2 3 5" xfId="2097"/>
    <cellStyle name="Обычный 19 2 3 5 2" xfId="2098"/>
    <cellStyle name="Обычный 19 2 3 5 2 2" xfId="2099"/>
    <cellStyle name="Обычный 19 2 3 5 2 2 2" xfId="2100"/>
    <cellStyle name="Обычный 19 2 3 5 2 3" xfId="2101"/>
    <cellStyle name="Обычный 19 2 3 5 3" xfId="2102"/>
    <cellStyle name="Обычный 19 2 3 5 3 2" xfId="2103"/>
    <cellStyle name="Обычный 19 2 3 5 4" xfId="2104"/>
    <cellStyle name="Обычный 19 2 3 6" xfId="2105"/>
    <cellStyle name="Обычный 19 2 3 6 2" xfId="2106"/>
    <cellStyle name="Обычный 19 2 3 6 2 2" xfId="2107"/>
    <cellStyle name="Обычный 19 2 3 6 3" xfId="2108"/>
    <cellStyle name="Обычный 19 2 3 7" xfId="2109"/>
    <cellStyle name="Обычный 19 2 3 7 2" xfId="2110"/>
    <cellStyle name="Обычный 19 2 3 8" xfId="2111"/>
    <cellStyle name="Обычный 19 2 4" xfId="2112"/>
    <cellStyle name="Обычный 19 2 4 2" xfId="2113"/>
    <cellStyle name="Обычный 19 2 4 2 2" xfId="2114"/>
    <cellStyle name="Обычный 19 2 4 2 2 2" xfId="2115"/>
    <cellStyle name="Обычный 19 2 4 2 2 2 2" xfId="2116"/>
    <cellStyle name="Обычный 19 2 4 2 2 3" xfId="2117"/>
    <cellStyle name="Обычный 19 2 4 2 3" xfId="2118"/>
    <cellStyle name="Обычный 19 2 4 2 3 2" xfId="2119"/>
    <cellStyle name="Обычный 19 2 4 2 4" xfId="2120"/>
    <cellStyle name="Обычный 19 2 4 3" xfId="2121"/>
    <cellStyle name="Обычный 19 2 4 3 2" xfId="2122"/>
    <cellStyle name="Обычный 19 2 4 3 2 2" xfId="2123"/>
    <cellStyle name="Обычный 19 2 4 3 3" xfId="2124"/>
    <cellStyle name="Обычный 19 2 4 4" xfId="2125"/>
    <cellStyle name="Обычный 19 2 4 4 2" xfId="2126"/>
    <cellStyle name="Обычный 19 2 4 5" xfId="2127"/>
    <cellStyle name="Обычный 19 2 5" xfId="2128"/>
    <cellStyle name="Обычный 19 2 5 2" xfId="2129"/>
    <cellStyle name="Обычный 19 2 5 2 2" xfId="2130"/>
    <cellStyle name="Обычный 19 2 5 2 2 2" xfId="2131"/>
    <cellStyle name="Обычный 19 2 5 2 3" xfId="2132"/>
    <cellStyle name="Обычный 19 2 5 3" xfId="2133"/>
    <cellStyle name="Обычный 19 2 5 3 2" xfId="2134"/>
    <cellStyle name="Обычный 19 2 5 4" xfId="2135"/>
    <cellStyle name="Обычный 19 2 6" xfId="2136"/>
    <cellStyle name="Обычный 19 2 6 2" xfId="2137"/>
    <cellStyle name="Обычный 19 2 6 2 2" xfId="2138"/>
    <cellStyle name="Обычный 19 2 6 3" xfId="2139"/>
    <cellStyle name="Обычный 19 2 7" xfId="2140"/>
    <cellStyle name="Обычный 19 2 7 2" xfId="2141"/>
    <cellStyle name="Обычный 19 2 8" xfId="2142"/>
    <cellStyle name="Обычный 19 3" xfId="2143"/>
    <cellStyle name="Обычный 19 3 2" xfId="2144"/>
    <cellStyle name="Обычный 19 3 2 2" xfId="2145"/>
    <cellStyle name="Обычный 19 3 2 2 2" xfId="2146"/>
    <cellStyle name="Обычный 19 3 2 2 2 2" xfId="2147"/>
    <cellStyle name="Обычный 19 3 2 2 3" xfId="2148"/>
    <cellStyle name="Обычный 19 3 2 3" xfId="2149"/>
    <cellStyle name="Обычный 19 3 2 3 2" xfId="2150"/>
    <cellStyle name="Обычный 19 3 2 4" xfId="2151"/>
    <cellStyle name="Обычный 19 3 3" xfId="2152"/>
    <cellStyle name="Обычный 19 3 3 2" xfId="2153"/>
    <cellStyle name="Обычный 19 3 3 2 2" xfId="2154"/>
    <cellStyle name="Обычный 19 3 3 3" xfId="2155"/>
    <cellStyle name="Обычный 19 3 4" xfId="2156"/>
    <cellStyle name="Обычный 19 3 4 2" xfId="2157"/>
    <cellStyle name="Обычный 19 3 5" xfId="2158"/>
    <cellStyle name="Обычный 19 4" xfId="2159"/>
    <cellStyle name="Обычный 19 4 2" xfId="2160"/>
    <cellStyle name="Обычный 19 4 2 2" xfId="2161"/>
    <cellStyle name="Обычный 19 4 2 2 2" xfId="2162"/>
    <cellStyle name="Обычный 19 4 2 3" xfId="2163"/>
    <cellStyle name="Обычный 19 4 3" xfId="2164"/>
    <cellStyle name="Обычный 19 4 3 2" xfId="2165"/>
    <cellStyle name="Обычный 19 4 4" xfId="2166"/>
    <cellStyle name="Обычный 19 5" xfId="2167"/>
    <cellStyle name="Обычный 19 5 2" xfId="2168"/>
    <cellStyle name="Обычный 19 5 2 2" xfId="2169"/>
    <cellStyle name="Обычный 19 5 3" xfId="2170"/>
    <cellStyle name="Обычный 19 6" xfId="2171"/>
    <cellStyle name="Обычный 19 6 2" xfId="2172"/>
    <cellStyle name="Обычный 19 7" xfId="2173"/>
    <cellStyle name="Обычный 2" xfId="2174"/>
    <cellStyle name="Обычный 2 10" xfId="2175"/>
    <cellStyle name="Обычный 2 10 2" xfId="2176"/>
    <cellStyle name="Обычный 2 10 3" xfId="2177"/>
    <cellStyle name="Обычный 2 10 3 2" xfId="2178"/>
    <cellStyle name="Обычный 2 10 3 2 2" xfId="2179"/>
    <cellStyle name="Обычный 2 10 3 2 2 2" xfId="3696"/>
    <cellStyle name="Обычный 2 10 3 3" xfId="2180"/>
    <cellStyle name="Обычный 2 10 3 3 2" xfId="3695"/>
    <cellStyle name="Обычный 2 11" xfId="2181"/>
    <cellStyle name="Обычный 2 12" xfId="2182"/>
    <cellStyle name="Обычный 2 12 2" xfId="2183"/>
    <cellStyle name="Обычный 2 13" xfId="2184"/>
    <cellStyle name="Обычный 2 13 2" xfId="2185"/>
    <cellStyle name="Обычный 2 13 2 2" xfId="2186"/>
    <cellStyle name="Обычный 2 13 2 2 2" xfId="2187"/>
    <cellStyle name="Обычный 2 13 2 2 2 2" xfId="2188"/>
    <cellStyle name="Обычный 2 13 2 2 2 2 2" xfId="2189"/>
    <cellStyle name="Обычный 2 13 2 2 2 2 2 2" xfId="2190"/>
    <cellStyle name="Обычный 2 13 2 2 2 2 2 2 2" xfId="2191"/>
    <cellStyle name="Обычный 2 13 2 2 2 2 2 2 2 2" xfId="2192"/>
    <cellStyle name="Обычный 2 13 2 2 2 2 2 2 3" xfId="2193"/>
    <cellStyle name="Обычный 2 13 2 2 2 2 2 3" xfId="2194"/>
    <cellStyle name="Обычный 2 13 2 2 2 2 2 3 2" xfId="2195"/>
    <cellStyle name="Обычный 2 13 2 2 2 2 2 4" xfId="2196"/>
    <cellStyle name="Обычный 2 13 2 2 2 2 3" xfId="2197"/>
    <cellStyle name="Обычный 2 13 2 2 2 2 3 2" xfId="2198"/>
    <cellStyle name="Обычный 2 13 2 2 2 2 3 2 2" xfId="2199"/>
    <cellStyle name="Обычный 2 13 2 2 2 2 3 3" xfId="2200"/>
    <cellStyle name="Обычный 2 13 2 2 2 2 4" xfId="2201"/>
    <cellStyle name="Обычный 2 13 2 2 2 2 4 2" xfId="2202"/>
    <cellStyle name="Обычный 2 13 2 2 2 2 5" xfId="2203"/>
    <cellStyle name="Обычный 2 13 2 2 2 3" xfId="2204"/>
    <cellStyle name="Обычный 2 13 2 2 2 3 2" xfId="2205"/>
    <cellStyle name="Обычный 2 13 2 2 2 3 2 2" xfId="2206"/>
    <cellStyle name="Обычный 2 13 2 2 2 3 2 2 2" xfId="2207"/>
    <cellStyle name="Обычный 2 13 2 2 2 3 2 3" xfId="2208"/>
    <cellStyle name="Обычный 2 13 2 2 2 3 3" xfId="2209"/>
    <cellStyle name="Обычный 2 13 2 2 2 3 3 2" xfId="2210"/>
    <cellStyle name="Обычный 2 13 2 2 2 3 4" xfId="2211"/>
    <cellStyle name="Обычный 2 13 2 2 2 4" xfId="2212"/>
    <cellStyle name="Обычный 2 13 2 2 2 4 2" xfId="2213"/>
    <cellStyle name="Обычный 2 13 2 2 2 4 2 2" xfId="2214"/>
    <cellStyle name="Обычный 2 13 2 2 2 4 3" xfId="2215"/>
    <cellStyle name="Обычный 2 13 2 2 2 5" xfId="2216"/>
    <cellStyle name="Обычный 2 13 2 2 2 5 2" xfId="2217"/>
    <cellStyle name="Обычный 2 13 2 2 2 6" xfId="2218"/>
    <cellStyle name="Обычный 2 13 2 2 3" xfId="2219"/>
    <cellStyle name="Обычный 2 13 2 2 3 2" xfId="2220"/>
    <cellStyle name="Обычный 2 13 2 2 3 2 2" xfId="2221"/>
    <cellStyle name="Обычный 2 13 2 2 3 2 2 2" xfId="2222"/>
    <cellStyle name="Обычный 2 13 2 2 3 2 2 2 2" xfId="2223"/>
    <cellStyle name="Обычный 2 13 2 2 3 2 2 3" xfId="2224"/>
    <cellStyle name="Обычный 2 13 2 2 3 2 3" xfId="2225"/>
    <cellStyle name="Обычный 2 13 2 2 3 2 3 2" xfId="2226"/>
    <cellStyle name="Обычный 2 13 2 2 3 2 4" xfId="2227"/>
    <cellStyle name="Обычный 2 13 2 2 3 3" xfId="2228"/>
    <cellStyle name="Обычный 2 13 2 2 3 3 2" xfId="2229"/>
    <cellStyle name="Обычный 2 13 2 2 3 3 2 2" xfId="2230"/>
    <cellStyle name="Обычный 2 13 2 2 3 3 3" xfId="2231"/>
    <cellStyle name="Обычный 2 13 2 2 3 4" xfId="2232"/>
    <cellStyle name="Обычный 2 13 2 2 3 4 2" xfId="2233"/>
    <cellStyle name="Обычный 2 13 2 2 3 5" xfId="2234"/>
    <cellStyle name="Обычный 2 13 2 2 4" xfId="2235"/>
    <cellStyle name="Обычный 2 13 2 2 4 2" xfId="2236"/>
    <cellStyle name="Обычный 2 13 2 2 4 2 2" xfId="2237"/>
    <cellStyle name="Обычный 2 13 2 2 4 2 2 2" xfId="2238"/>
    <cellStyle name="Обычный 2 13 2 2 4 2 3" xfId="2239"/>
    <cellStyle name="Обычный 2 13 2 2 4 3" xfId="2240"/>
    <cellStyle name="Обычный 2 13 2 2 4 3 2" xfId="2241"/>
    <cellStyle name="Обычный 2 13 2 2 4 4" xfId="2242"/>
    <cellStyle name="Обычный 2 13 2 2 5" xfId="2243"/>
    <cellStyle name="Обычный 2 13 2 2 5 2" xfId="2244"/>
    <cellStyle name="Обычный 2 13 2 2 5 2 2" xfId="2245"/>
    <cellStyle name="Обычный 2 13 2 2 5 3" xfId="2246"/>
    <cellStyle name="Обычный 2 13 2 2 6" xfId="2247"/>
    <cellStyle name="Обычный 2 13 2 2 6 2" xfId="2248"/>
    <cellStyle name="Обычный 2 13 2 2 7" xfId="2249"/>
    <cellStyle name="Обычный 2 13 2 3" xfId="2250"/>
    <cellStyle name="Обычный 2 13 2 3 2" xfId="2251"/>
    <cellStyle name="Обычный 2 13 2 3 2 2" xfId="2252"/>
    <cellStyle name="Обычный 2 13 2 3 2 2 2" xfId="2253"/>
    <cellStyle name="Обычный 2 13 2 3 2 2 2 2" xfId="2254"/>
    <cellStyle name="Обычный 2 13 2 3 2 2 3" xfId="2255"/>
    <cellStyle name="Обычный 2 13 2 3 2 3" xfId="2256"/>
    <cellStyle name="Обычный 2 13 2 3 2 3 2" xfId="2257"/>
    <cellStyle name="Обычный 2 13 2 3 2 4" xfId="2258"/>
    <cellStyle name="Обычный 2 13 2 3 3" xfId="2259"/>
    <cellStyle name="Обычный 2 13 2 3 3 2" xfId="2260"/>
    <cellStyle name="Обычный 2 13 2 3 3 2 2" xfId="2261"/>
    <cellStyle name="Обычный 2 13 2 3 3 3" xfId="2262"/>
    <cellStyle name="Обычный 2 13 2 3 4" xfId="2263"/>
    <cellStyle name="Обычный 2 13 2 3 4 2" xfId="2264"/>
    <cellStyle name="Обычный 2 13 2 3 5" xfId="2265"/>
    <cellStyle name="Обычный 2 13 2 4" xfId="2266"/>
    <cellStyle name="Обычный 2 13 2 4 2" xfId="2267"/>
    <cellStyle name="Обычный 2 13 2 4 2 2" xfId="2268"/>
    <cellStyle name="Обычный 2 13 2 4 2 2 2" xfId="2269"/>
    <cellStyle name="Обычный 2 13 2 4 2 3" xfId="2270"/>
    <cellStyle name="Обычный 2 13 2 4 3" xfId="2271"/>
    <cellStyle name="Обычный 2 13 2 4 3 2" xfId="2272"/>
    <cellStyle name="Обычный 2 13 2 4 4" xfId="2273"/>
    <cellStyle name="Обычный 2 13 2 5" xfId="2274"/>
    <cellStyle name="Обычный 2 13 2 5 2" xfId="2275"/>
    <cellStyle name="Обычный 2 13 2 5 2 2" xfId="2276"/>
    <cellStyle name="Обычный 2 13 2 5 3" xfId="2277"/>
    <cellStyle name="Обычный 2 13 2 6" xfId="2278"/>
    <cellStyle name="Обычный 2 13 2 6 2" xfId="2279"/>
    <cellStyle name="Обычный 2 13 2 7" xfId="2280"/>
    <cellStyle name="Обычный 2 13 3" xfId="2281"/>
    <cellStyle name="Обычный 2 13 3 2" xfId="2282"/>
    <cellStyle name="Обычный 2 13 3 2 2" xfId="2283"/>
    <cellStyle name="Обычный 2 13 3 2 2 2" xfId="2284"/>
    <cellStyle name="Обычный 2 13 3 2 2 2 2" xfId="2285"/>
    <cellStyle name="Обычный 2 13 3 2 2 3" xfId="2286"/>
    <cellStyle name="Обычный 2 13 3 2 3" xfId="2287"/>
    <cellStyle name="Обычный 2 13 3 2 3 2" xfId="2288"/>
    <cellStyle name="Обычный 2 13 3 2 4" xfId="2289"/>
    <cellStyle name="Обычный 2 13 3 3" xfId="2290"/>
    <cellStyle name="Обычный 2 13 3 3 2" xfId="2291"/>
    <cellStyle name="Обычный 2 13 3 3 2 2" xfId="2292"/>
    <cellStyle name="Обычный 2 13 3 3 3" xfId="2293"/>
    <cellStyle name="Обычный 2 13 3 4" xfId="2294"/>
    <cellStyle name="Обычный 2 13 3 4 2" xfId="2295"/>
    <cellStyle name="Обычный 2 13 3 5" xfId="2296"/>
    <cellStyle name="Обычный 2 13 4" xfId="2297"/>
    <cellStyle name="Обычный 2 13 4 2" xfId="2298"/>
    <cellStyle name="Обычный 2 13 4 2 2" xfId="2299"/>
    <cellStyle name="Обычный 2 13 4 2 2 2" xfId="2300"/>
    <cellStyle name="Обычный 2 13 4 2 3" xfId="2301"/>
    <cellStyle name="Обычный 2 13 4 3" xfId="2302"/>
    <cellStyle name="Обычный 2 13 4 3 2" xfId="2303"/>
    <cellStyle name="Обычный 2 13 4 4" xfId="2304"/>
    <cellStyle name="Обычный 2 13 5" xfId="2305"/>
    <cellStyle name="Обычный 2 13 5 2" xfId="2306"/>
    <cellStyle name="Обычный 2 13 5 2 2" xfId="2307"/>
    <cellStyle name="Обычный 2 13 5 3" xfId="2308"/>
    <cellStyle name="Обычный 2 13 6" xfId="2309"/>
    <cellStyle name="Обычный 2 13 6 2" xfId="2310"/>
    <cellStyle name="Обычный 2 13 7" xfId="2311"/>
    <cellStyle name="Обычный 2 14" xfId="2312"/>
    <cellStyle name="Обычный 2 15" xfId="2313"/>
    <cellStyle name="Обычный 2 16" xfId="2314"/>
    <cellStyle name="Обычный 2 17" xfId="2315"/>
    <cellStyle name="Обычный 2 17 2" xfId="2316"/>
    <cellStyle name="Обычный 2 17 3" xfId="2317"/>
    <cellStyle name="Обычный 2 18" xfId="2318"/>
    <cellStyle name="Обычный 2 19" xfId="2319"/>
    <cellStyle name="Обычный 2 2" xfId="2320"/>
    <cellStyle name="Обычный 2 2 2" xfId="2321"/>
    <cellStyle name="Обычный 2 2 2 2" xfId="2322"/>
    <cellStyle name="Обычный 2 2 2 2 2" xfId="2323"/>
    <cellStyle name="Обычный 2 2 2 2 3" xfId="2324"/>
    <cellStyle name="Обычный 2 2 2 2 4" xfId="2325"/>
    <cellStyle name="Обычный 2 2 2 2 5" xfId="2326"/>
    <cellStyle name="Обычный 2 2 2 2 6" xfId="2327"/>
    <cellStyle name="Обычный 2 2 2 3" xfId="2328"/>
    <cellStyle name="Обычный 2 2 2 3 2" xfId="2329"/>
    <cellStyle name="Обычный 2 2 2 4" xfId="2330"/>
    <cellStyle name="Обычный 2 2 2 4 2" xfId="2331"/>
    <cellStyle name="Обычный 2 2 2 5" xfId="2332"/>
    <cellStyle name="Обычный 2 2 2 5 2" xfId="2333"/>
    <cellStyle name="Обычный 2 2 2 6" xfId="2334"/>
    <cellStyle name="Обычный 2 2 2 6 2" xfId="2335"/>
    <cellStyle name="Обычный 2 2 2 7" xfId="2336"/>
    <cellStyle name="Обычный 2 2 3" xfId="2337"/>
    <cellStyle name="Обычный 2 2 3 2" xfId="2338"/>
    <cellStyle name="Обычный 2 2 3 3" xfId="2339"/>
    <cellStyle name="Обычный 2 2 4" xfId="2340"/>
    <cellStyle name="Обычный 2 2 5" xfId="2341"/>
    <cellStyle name="Обычный 2 2 6" xfId="2342"/>
    <cellStyle name="Обычный 2 20" xfId="2343"/>
    <cellStyle name="Обычный 2 3" xfId="2344"/>
    <cellStyle name="Обычный 2 4" xfId="2345"/>
    <cellStyle name="Обычный 2 5" xfId="2346"/>
    <cellStyle name="Обычный 2 6" xfId="2347"/>
    <cellStyle name="Обычный 2 7" xfId="2348"/>
    <cellStyle name="Обычный 2 8" xfId="2349"/>
    <cellStyle name="Обычный 2 9" xfId="2350"/>
    <cellStyle name="Обычный 20" xfId="2351"/>
    <cellStyle name="Обычный 20 10" xfId="2352"/>
    <cellStyle name="Обычный 20 11" xfId="2353"/>
    <cellStyle name="Обычный 20 2" xfId="2354"/>
    <cellStyle name="Обычный 20 2 2" xfId="2355"/>
    <cellStyle name="Обычный 20 2 2 2" xfId="2356"/>
    <cellStyle name="Обычный 20 2 2 2 2" xfId="2357"/>
    <cellStyle name="Обычный 20 2 2 2 2 2" xfId="2358"/>
    <cellStyle name="Обычный 20 2 2 2 2 2 2" xfId="2359"/>
    <cellStyle name="Обычный 20 2 2 2 2 3" xfId="2360"/>
    <cellStyle name="Обычный 20 2 2 2 3" xfId="2361"/>
    <cellStyle name="Обычный 20 2 2 2 3 2" xfId="2362"/>
    <cellStyle name="Обычный 20 2 2 2 4" xfId="2363"/>
    <cellStyle name="Обычный 20 2 2 3" xfId="2364"/>
    <cellStyle name="Обычный 20 2 2 3 2" xfId="2365"/>
    <cellStyle name="Обычный 20 2 2 3 2 2" xfId="2366"/>
    <cellStyle name="Обычный 20 2 2 3 3" xfId="2367"/>
    <cellStyle name="Обычный 20 2 2 4" xfId="2368"/>
    <cellStyle name="Обычный 20 2 2 4 2" xfId="2369"/>
    <cellStyle name="Обычный 20 2 2 5" xfId="2370"/>
    <cellStyle name="Обычный 20 2 3" xfId="2371"/>
    <cellStyle name="Обычный 20 2 3 2" xfId="2372"/>
    <cellStyle name="Обычный 20 2 3 2 2" xfId="2373"/>
    <cellStyle name="Обычный 20 2 3 2 2 2" xfId="2374"/>
    <cellStyle name="Обычный 20 2 3 2 3" xfId="2375"/>
    <cellStyle name="Обычный 20 2 3 3" xfId="2376"/>
    <cellStyle name="Обычный 20 2 3 3 2" xfId="2377"/>
    <cellStyle name="Обычный 20 2 3 4" xfId="2378"/>
    <cellStyle name="Обычный 20 2 4" xfId="2379"/>
    <cellStyle name="Обычный 20 2 4 2" xfId="2380"/>
    <cellStyle name="Обычный 20 2 4 2 2" xfId="2381"/>
    <cellStyle name="Обычный 20 2 4 3" xfId="2382"/>
    <cellStyle name="Обычный 20 2 5" xfId="2383"/>
    <cellStyle name="Обычный 20 2 5 2" xfId="2384"/>
    <cellStyle name="Обычный 20 2 6" xfId="2385"/>
    <cellStyle name="Обычный 20 3" xfId="2386"/>
    <cellStyle name="Обычный 20 3 2" xfId="2387"/>
    <cellStyle name="Обычный 20 3 2 2" xfId="2388"/>
    <cellStyle name="Обычный 20 3 2 2 2" xfId="2389"/>
    <cellStyle name="Обычный 20 3 2 2 2 2" xfId="2390"/>
    <cellStyle name="Обычный 20 3 2 2 2 2 2" xfId="2391"/>
    <cellStyle name="Обычный 20 3 2 2 2 3" xfId="2392"/>
    <cellStyle name="Обычный 20 3 2 2 3" xfId="2393"/>
    <cellStyle name="Обычный 20 3 2 2 3 2" xfId="2394"/>
    <cellStyle name="Обычный 20 3 2 2 4" xfId="2395"/>
    <cellStyle name="Обычный 20 3 2 3" xfId="2396"/>
    <cellStyle name="Обычный 20 3 2 3 2" xfId="2397"/>
    <cellStyle name="Обычный 20 3 2 3 2 2" xfId="2398"/>
    <cellStyle name="Обычный 20 3 2 3 3" xfId="2399"/>
    <cellStyle name="Обычный 20 3 2 4" xfId="2400"/>
    <cellStyle name="Обычный 20 3 2 4 2" xfId="2401"/>
    <cellStyle name="Обычный 20 3 2 5" xfId="2402"/>
    <cellStyle name="Обычный 20 3 3" xfId="2403"/>
    <cellStyle name="Обычный 20 3 3 2" xfId="2404"/>
    <cellStyle name="Обычный 20 3 3 2 2" xfId="2405"/>
    <cellStyle name="Обычный 20 3 3 2 2 2" xfId="2406"/>
    <cellStyle name="Обычный 20 3 3 2 3" xfId="2407"/>
    <cellStyle name="Обычный 20 3 3 3" xfId="2408"/>
    <cellStyle name="Обычный 20 3 3 3 2" xfId="2409"/>
    <cellStyle name="Обычный 20 3 3 4" xfId="2410"/>
    <cellStyle name="Обычный 20 3 4" xfId="2411"/>
    <cellStyle name="Обычный 20 3 4 2" xfId="2412"/>
    <cellStyle name="Обычный 20 3 4 2 2" xfId="2413"/>
    <cellStyle name="Обычный 20 3 4 3" xfId="2414"/>
    <cellStyle name="Обычный 20 3 5" xfId="2415"/>
    <cellStyle name="Обычный 20 3 5 2" xfId="2416"/>
    <cellStyle name="Обычный 20 3 6" xfId="2417"/>
    <cellStyle name="Обычный 20 4" xfId="2418"/>
    <cellStyle name="Обычный 20 4 2" xfId="2419"/>
    <cellStyle name="Обычный 20 4 2 2" xfId="2420"/>
    <cellStyle name="Обычный 20 4 2 2 2" xfId="2421"/>
    <cellStyle name="Обычный 20 4 2 2 2 2" xfId="2422"/>
    <cellStyle name="Обычный 20 4 2 2 2 2 2" xfId="2423"/>
    <cellStyle name="Обычный 20 4 2 2 2 3" xfId="2424"/>
    <cellStyle name="Обычный 20 4 2 2 3" xfId="2425"/>
    <cellStyle name="Обычный 20 4 2 2 3 2" xfId="2426"/>
    <cellStyle name="Обычный 20 4 2 2 4" xfId="2427"/>
    <cellStyle name="Обычный 20 4 2 3" xfId="2428"/>
    <cellStyle name="Обычный 20 4 2 3 2" xfId="2429"/>
    <cellStyle name="Обычный 20 4 2 3 2 2" xfId="2430"/>
    <cellStyle name="Обычный 20 4 2 3 3" xfId="2431"/>
    <cellStyle name="Обычный 20 4 2 4" xfId="2432"/>
    <cellStyle name="Обычный 20 4 2 4 2" xfId="2433"/>
    <cellStyle name="Обычный 20 4 2 5" xfId="2434"/>
    <cellStyle name="Обычный 20 4 3" xfId="2435"/>
    <cellStyle name="Обычный 20 4 3 2" xfId="2436"/>
    <cellStyle name="Обычный 20 4 3 2 2" xfId="2437"/>
    <cellStyle name="Обычный 20 4 3 2 2 2" xfId="2438"/>
    <cellStyle name="Обычный 20 4 3 2 3" xfId="2439"/>
    <cellStyle name="Обычный 20 4 3 3" xfId="2440"/>
    <cellStyle name="Обычный 20 4 3 3 2" xfId="2441"/>
    <cellStyle name="Обычный 20 4 3 4" xfId="2442"/>
    <cellStyle name="Обычный 20 4 4" xfId="2443"/>
    <cellStyle name="Обычный 20 4 4 2" xfId="2444"/>
    <cellStyle name="Обычный 20 4 4 2 2" xfId="2445"/>
    <cellStyle name="Обычный 20 4 4 3" xfId="2446"/>
    <cellStyle name="Обычный 20 4 5" xfId="2447"/>
    <cellStyle name="Обычный 20 4 5 2" xfId="2448"/>
    <cellStyle name="Обычный 20 4 6" xfId="2449"/>
    <cellStyle name="Обычный 20 5" xfId="2450"/>
    <cellStyle name="Обычный 20 5 2" xfId="2451"/>
    <cellStyle name="Обычный 20 5 2 2" xfId="2452"/>
    <cellStyle name="Обычный 20 5 2 2 2" xfId="2453"/>
    <cellStyle name="Обычный 20 5 2 2 2 2" xfId="2454"/>
    <cellStyle name="Обычный 20 5 2 2 2 2 2" xfId="2455"/>
    <cellStyle name="Обычный 20 5 2 2 2 2 2 2" xfId="2456"/>
    <cellStyle name="Обычный 20 5 2 2 2 2 2 2 2" xfId="2457"/>
    <cellStyle name="Обычный 20 5 2 2 2 2 2 3" xfId="2458"/>
    <cellStyle name="Обычный 20 5 2 2 2 2 3" xfId="2459"/>
    <cellStyle name="Обычный 20 5 2 2 2 2 3 2" xfId="2460"/>
    <cellStyle name="Обычный 20 5 2 2 2 2 4" xfId="2461"/>
    <cellStyle name="Обычный 20 5 2 2 2 3" xfId="2462"/>
    <cellStyle name="Обычный 20 5 2 2 2 3 2" xfId="2463"/>
    <cellStyle name="Обычный 20 5 2 2 2 3 2 2" xfId="2464"/>
    <cellStyle name="Обычный 20 5 2 2 2 3 3" xfId="2465"/>
    <cellStyle name="Обычный 20 5 2 2 2 4" xfId="2466"/>
    <cellStyle name="Обычный 20 5 2 2 2 4 2" xfId="2467"/>
    <cellStyle name="Обычный 20 5 2 2 2 5" xfId="2468"/>
    <cellStyle name="Обычный 20 5 2 2 3" xfId="2469"/>
    <cellStyle name="Обычный 20 5 2 2 3 2" xfId="2470"/>
    <cellStyle name="Обычный 20 5 2 2 3 2 2" xfId="2471"/>
    <cellStyle name="Обычный 20 5 2 2 3 2 2 2" xfId="2472"/>
    <cellStyle name="Обычный 20 5 2 2 3 2 3" xfId="2473"/>
    <cellStyle name="Обычный 20 5 2 2 3 3" xfId="2474"/>
    <cellStyle name="Обычный 20 5 2 2 3 3 2" xfId="2475"/>
    <cellStyle name="Обычный 20 5 2 2 3 4" xfId="2476"/>
    <cellStyle name="Обычный 20 5 2 2 4" xfId="2477"/>
    <cellStyle name="Обычный 20 5 2 2 4 2" xfId="2478"/>
    <cellStyle name="Обычный 20 5 2 2 4 2 2" xfId="2479"/>
    <cellStyle name="Обычный 20 5 2 2 4 3" xfId="2480"/>
    <cellStyle name="Обычный 20 5 2 2 5" xfId="2481"/>
    <cellStyle name="Обычный 20 5 2 2 5 2" xfId="2482"/>
    <cellStyle name="Обычный 20 5 2 2 6" xfId="2483"/>
    <cellStyle name="Обычный 20 5 2 3" xfId="2484"/>
    <cellStyle name="Обычный 20 5 2 3 2" xfId="2485"/>
    <cellStyle name="Обычный 20 5 2 3 2 2" xfId="2486"/>
    <cellStyle name="Обычный 20 5 2 3 2 2 2" xfId="2487"/>
    <cellStyle name="Обычный 20 5 2 3 2 2 2 2" xfId="2488"/>
    <cellStyle name="Обычный 20 5 2 3 2 2 3" xfId="2489"/>
    <cellStyle name="Обычный 20 5 2 3 2 3" xfId="2490"/>
    <cellStyle name="Обычный 20 5 2 3 2 3 2" xfId="2491"/>
    <cellStyle name="Обычный 20 5 2 3 2 4" xfId="2492"/>
    <cellStyle name="Обычный 20 5 2 3 3" xfId="2493"/>
    <cellStyle name="Обычный 20 5 2 3 3 2" xfId="2494"/>
    <cellStyle name="Обычный 20 5 2 3 3 2 2" xfId="2495"/>
    <cellStyle name="Обычный 20 5 2 3 3 3" xfId="2496"/>
    <cellStyle name="Обычный 20 5 2 3 4" xfId="2497"/>
    <cellStyle name="Обычный 20 5 2 3 4 2" xfId="2498"/>
    <cellStyle name="Обычный 20 5 2 3 5" xfId="2499"/>
    <cellStyle name="Обычный 20 5 2 4" xfId="2500"/>
    <cellStyle name="Обычный 20 5 2 4 2" xfId="2501"/>
    <cellStyle name="Обычный 20 5 2 4 2 2" xfId="2502"/>
    <cellStyle name="Обычный 20 5 2 4 2 2 2" xfId="2503"/>
    <cellStyle name="Обычный 20 5 2 4 2 3" xfId="2504"/>
    <cellStyle name="Обычный 20 5 2 4 3" xfId="2505"/>
    <cellStyle name="Обычный 20 5 2 4 3 2" xfId="2506"/>
    <cellStyle name="Обычный 20 5 2 4 4" xfId="2507"/>
    <cellStyle name="Обычный 20 5 2 5" xfId="2508"/>
    <cellStyle name="Обычный 20 5 2 5 2" xfId="2509"/>
    <cellStyle name="Обычный 20 5 2 5 2 2" xfId="2510"/>
    <cellStyle name="Обычный 20 5 2 5 3" xfId="2511"/>
    <cellStyle name="Обычный 20 5 2 6" xfId="2512"/>
    <cellStyle name="Обычный 20 5 2 6 2" xfId="2513"/>
    <cellStyle name="Обычный 20 5 2 7" xfId="2514"/>
    <cellStyle name="Обычный 20 5 3" xfId="2515"/>
    <cellStyle name="Обычный 20 5 3 2" xfId="2516"/>
    <cellStyle name="Обычный 20 5 3 2 2" xfId="2517"/>
    <cellStyle name="Обычный 20 5 3 2 2 2" xfId="2518"/>
    <cellStyle name="Обычный 20 5 3 2 2 2 2" xfId="2519"/>
    <cellStyle name="Обычный 20 5 3 2 2 3" xfId="2520"/>
    <cellStyle name="Обычный 20 5 3 2 3" xfId="2521"/>
    <cellStyle name="Обычный 20 5 3 2 3 2" xfId="2522"/>
    <cellStyle name="Обычный 20 5 3 2 4" xfId="2523"/>
    <cellStyle name="Обычный 20 5 3 3" xfId="2524"/>
    <cellStyle name="Обычный 20 5 3 3 2" xfId="2525"/>
    <cellStyle name="Обычный 20 5 3 3 2 2" xfId="2526"/>
    <cellStyle name="Обычный 20 5 3 3 3" xfId="2527"/>
    <cellStyle name="Обычный 20 5 3 4" xfId="2528"/>
    <cellStyle name="Обычный 20 5 3 4 2" xfId="2529"/>
    <cellStyle name="Обычный 20 5 3 5" xfId="2530"/>
    <cellStyle name="Обычный 20 5 4" xfId="2531"/>
    <cellStyle name="Обычный 20 5 4 2" xfId="2532"/>
    <cellStyle name="Обычный 20 5 4 2 2" xfId="2533"/>
    <cellStyle name="Обычный 20 5 4 2 2 2" xfId="2534"/>
    <cellStyle name="Обычный 20 5 4 2 3" xfId="2535"/>
    <cellStyle name="Обычный 20 5 4 3" xfId="2536"/>
    <cellStyle name="Обычный 20 5 4 3 2" xfId="2537"/>
    <cellStyle name="Обычный 20 5 4 4" xfId="2538"/>
    <cellStyle name="Обычный 20 5 5" xfId="2539"/>
    <cellStyle name="Обычный 20 5 5 2" xfId="2540"/>
    <cellStyle name="Обычный 20 5 5 2 2" xfId="2541"/>
    <cellStyle name="Обычный 20 5 5 3" xfId="2542"/>
    <cellStyle name="Обычный 20 5 6" xfId="2543"/>
    <cellStyle name="Обычный 20 5 6 2" xfId="2544"/>
    <cellStyle name="Обычный 20 5 7" xfId="2545"/>
    <cellStyle name="Обычный 20 6" xfId="2546"/>
    <cellStyle name="Обычный 20 6 2" xfId="2547"/>
    <cellStyle name="Обычный 20 6 2 2" xfId="2548"/>
    <cellStyle name="Обычный 20 6 2 2 2" xfId="2549"/>
    <cellStyle name="Обычный 20 6 2 2 2 2" xfId="2550"/>
    <cellStyle name="Обычный 20 6 2 2 3" xfId="2551"/>
    <cellStyle name="Обычный 20 6 2 3" xfId="2552"/>
    <cellStyle name="Обычный 20 6 2 3 2" xfId="2553"/>
    <cellStyle name="Обычный 20 6 2 4" xfId="2554"/>
    <cellStyle name="Обычный 20 6 3" xfId="2555"/>
    <cellStyle name="Обычный 20 6 3 2" xfId="2556"/>
    <cellStyle name="Обычный 20 6 3 2 2" xfId="2557"/>
    <cellStyle name="Обычный 20 6 3 3" xfId="2558"/>
    <cellStyle name="Обычный 20 6 4" xfId="2559"/>
    <cellStyle name="Обычный 20 6 4 2" xfId="2560"/>
    <cellStyle name="Обычный 20 6 5" xfId="2561"/>
    <cellStyle name="Обычный 20 7" xfId="2562"/>
    <cellStyle name="Обычный 20 7 2" xfId="2563"/>
    <cellStyle name="Обычный 20 7 2 2" xfId="2564"/>
    <cellStyle name="Обычный 20 7 2 2 2" xfId="2565"/>
    <cellStyle name="Обычный 20 7 2 3" xfId="2566"/>
    <cellStyle name="Обычный 20 7 3" xfId="2567"/>
    <cellStyle name="Обычный 20 7 3 2" xfId="2568"/>
    <cellStyle name="Обычный 20 7 4" xfId="2569"/>
    <cellStyle name="Обычный 20 8" xfId="2570"/>
    <cellStyle name="Обычный 20 8 2" xfId="2571"/>
    <cellStyle name="Обычный 20 8 2 2" xfId="2572"/>
    <cellStyle name="Обычный 20 8 3" xfId="2573"/>
    <cellStyle name="Обычный 20 9" xfId="2574"/>
    <cellStyle name="Обычный 20 9 2" xfId="2575"/>
    <cellStyle name="Обычный 21" xfId="2576"/>
    <cellStyle name="Обычный 21 2" xfId="2577"/>
    <cellStyle name="Обычный 21 2 2" xfId="2578"/>
    <cellStyle name="Обычный 21 2 2 2" xfId="2579"/>
    <cellStyle name="Обычный 21 2 2 2 2" xfId="2580"/>
    <cellStyle name="Обычный 21 2 2 2 2 2" xfId="2581"/>
    <cellStyle name="Обычный 21 2 2 2 3" xfId="2582"/>
    <cellStyle name="Обычный 21 2 2 3" xfId="2583"/>
    <cellStyle name="Обычный 21 2 2 3 2" xfId="2584"/>
    <cellStyle name="Обычный 21 2 2 4" xfId="2585"/>
    <cellStyle name="Обычный 21 2 3" xfId="2586"/>
    <cellStyle name="Обычный 21 2 3 2" xfId="2587"/>
    <cellStyle name="Обычный 21 2 3 2 2" xfId="2588"/>
    <cellStyle name="Обычный 21 2 3 3" xfId="2589"/>
    <cellStyle name="Обычный 21 2 4" xfId="2590"/>
    <cellStyle name="Обычный 21 2 4 2" xfId="2591"/>
    <cellStyle name="Обычный 21 2 5" xfId="2592"/>
    <cellStyle name="Обычный 21 3" xfId="2593"/>
    <cellStyle name="Обычный 21 3 2" xfId="2594"/>
    <cellStyle name="Обычный 21 3 2 2" xfId="2595"/>
    <cellStyle name="Обычный 21 3 2 2 2" xfId="2596"/>
    <cellStyle name="Обычный 21 3 2 3" xfId="2597"/>
    <cellStyle name="Обычный 21 3 3" xfId="2598"/>
    <cellStyle name="Обычный 21 3 3 2" xfId="2599"/>
    <cellStyle name="Обычный 21 3 4" xfId="2600"/>
    <cellStyle name="Обычный 21 4" xfId="2601"/>
    <cellStyle name="Обычный 21 4 2" xfId="2602"/>
    <cellStyle name="Обычный 21 4 2 2" xfId="2603"/>
    <cellStyle name="Обычный 21 4 3" xfId="2604"/>
    <cellStyle name="Обычный 21 5" xfId="2605"/>
    <cellStyle name="Обычный 21 5 2" xfId="2606"/>
    <cellStyle name="Обычный 21 6" xfId="2607"/>
    <cellStyle name="Обычный 21 7" xfId="2608"/>
    <cellStyle name="Обычный 22" xfId="2609"/>
    <cellStyle name="Обычный 22 2" xfId="2610"/>
    <cellStyle name="Обычный 22 2 2" xfId="2611"/>
    <cellStyle name="Обычный 22 2 2 2" xfId="2612"/>
    <cellStyle name="Обычный 22 2 2 2 2" xfId="2613"/>
    <cellStyle name="Обычный 22 2 2 2 2 2" xfId="2614"/>
    <cellStyle name="Обычный 22 2 2 2 3" xfId="2615"/>
    <cellStyle name="Обычный 22 2 2 3" xfId="2616"/>
    <cellStyle name="Обычный 22 2 2 3 2" xfId="2617"/>
    <cellStyle name="Обычный 22 2 2 4" xfId="2618"/>
    <cellStyle name="Обычный 22 2 3" xfId="2619"/>
    <cellStyle name="Обычный 22 2 3 2" xfId="2620"/>
    <cellStyle name="Обычный 22 2 3 2 2" xfId="2621"/>
    <cellStyle name="Обычный 22 2 3 3" xfId="2622"/>
    <cellStyle name="Обычный 22 2 4" xfId="2623"/>
    <cellStyle name="Обычный 22 2 4 2" xfId="2624"/>
    <cellStyle name="Обычный 22 2 5" xfId="2625"/>
    <cellStyle name="Обычный 22 3" xfId="2626"/>
    <cellStyle name="Обычный 22 3 2" xfId="2627"/>
    <cellStyle name="Обычный 22 3 2 2" xfId="2628"/>
    <cellStyle name="Обычный 22 3 2 2 2" xfId="2629"/>
    <cellStyle name="Обычный 22 3 2 3" xfId="2630"/>
    <cellStyle name="Обычный 22 3 3" xfId="2631"/>
    <cellStyle name="Обычный 22 3 3 2" xfId="2632"/>
    <cellStyle name="Обычный 22 3 4" xfId="2633"/>
    <cellStyle name="Обычный 22 4" xfId="2634"/>
    <cellStyle name="Обычный 22 4 2" xfId="2635"/>
    <cellStyle name="Обычный 22 4 2 2" xfId="2636"/>
    <cellStyle name="Обычный 22 4 3" xfId="2637"/>
    <cellStyle name="Обычный 22 5" xfId="2638"/>
    <cellStyle name="Обычный 22 5 2" xfId="2639"/>
    <cellStyle name="Обычный 22 6" xfId="2640"/>
    <cellStyle name="Обычный 23" xfId="2641"/>
    <cellStyle name="Обычный 23 2" xfId="2642"/>
    <cellStyle name="Обычный 23 2 2" xfId="2643"/>
    <cellStyle name="Обычный 23 2 2 2" xfId="2644"/>
    <cellStyle name="Обычный 23 2 2 2 2" xfId="2645"/>
    <cellStyle name="Обычный 23 2 2 3" xfId="2646"/>
    <cellStyle name="Обычный 23 2 3" xfId="2647"/>
    <cellStyle name="Обычный 23 2 3 2" xfId="2648"/>
    <cellStyle name="Обычный 23 2 4" xfId="2649"/>
    <cellStyle name="Обычный 23 3" xfId="2650"/>
    <cellStyle name="Обычный 23 3 2" xfId="2651"/>
    <cellStyle name="Обычный 23 3 2 2" xfId="2652"/>
    <cellStyle name="Обычный 23 3 2 2 2" xfId="2653"/>
    <cellStyle name="Обычный 23 3 2 2 2 2" xfId="2654"/>
    <cellStyle name="Обычный 23 3 2 2 3" xfId="2655"/>
    <cellStyle name="Обычный 23 3 2 3" xfId="2656"/>
    <cellStyle name="Обычный 23 3 2 3 2" xfId="2657"/>
    <cellStyle name="Обычный 23 3 2 4" xfId="2658"/>
    <cellStyle name="Обычный 23 3 3" xfId="2659"/>
    <cellStyle name="Обычный 23 3 3 2" xfId="2660"/>
    <cellStyle name="Обычный 23 3 3 2 2" xfId="2661"/>
    <cellStyle name="Обычный 23 3 3 3" xfId="2662"/>
    <cellStyle name="Обычный 23 3 4" xfId="2663"/>
    <cellStyle name="Обычный 23 3 4 2" xfId="2664"/>
    <cellStyle name="Обычный 23 3 5" xfId="2665"/>
    <cellStyle name="Обычный 23 4" xfId="2666"/>
    <cellStyle name="Обычный 23 4 2" xfId="2667"/>
    <cellStyle name="Обычный 23 4 2 2" xfId="2668"/>
    <cellStyle name="Обычный 23 4 3" xfId="2669"/>
    <cellStyle name="Обычный 23 5" xfId="2670"/>
    <cellStyle name="Обычный 23 5 2" xfId="2671"/>
    <cellStyle name="Обычный 23 6" xfId="2672"/>
    <cellStyle name="Обычный 24" xfId="2673"/>
    <cellStyle name="Обычный 24 2" xfId="2674"/>
    <cellStyle name="Обычный 24 3" xfId="2675"/>
    <cellStyle name="Обычный 25" xfId="2676"/>
    <cellStyle name="Обычный 25 2" xfId="2677"/>
    <cellStyle name="Обычный 25 2 2" xfId="2678"/>
    <cellStyle name="Обычный 25 2 2 2" xfId="2679"/>
    <cellStyle name="Обычный 25 2 2 2 2" xfId="2680"/>
    <cellStyle name="Обычный 25 2 2 3" xfId="2681"/>
    <cellStyle name="Обычный 25 2 3" xfId="2682"/>
    <cellStyle name="Обычный 25 2 3 2" xfId="2683"/>
    <cellStyle name="Обычный 25 2 3 2 2" xfId="2684"/>
    <cellStyle name="Обычный 25 2 3 3" xfId="2685"/>
    <cellStyle name="Обычный 25 2 4" xfId="2686"/>
    <cellStyle name="Обычный 25 2 4 2" xfId="2687"/>
    <cellStyle name="Обычный 25 2 5" xfId="2688"/>
    <cellStyle name="Обычный 25 3" xfId="2689"/>
    <cellStyle name="Обычный 25 3 2" xfId="2690"/>
    <cellStyle name="Обычный 25 3 2 2" xfId="2691"/>
    <cellStyle name="Обычный 25 3 3" xfId="2692"/>
    <cellStyle name="Обычный 25 4" xfId="2693"/>
    <cellStyle name="Обычный 25 4 2" xfId="2694"/>
    <cellStyle name="Обычный 25 5" xfId="2695"/>
    <cellStyle name="Обычный 26" xfId="2696"/>
    <cellStyle name="Обычный 26 2" xfId="2697"/>
    <cellStyle name="Обычный 26 2 2" xfId="2698"/>
    <cellStyle name="Обычный 26 2 2 2" xfId="2699"/>
    <cellStyle name="Обычный 26 2 2 2 2" xfId="2700"/>
    <cellStyle name="Обычный 26 2 2 3" xfId="2701"/>
    <cellStyle name="Обычный 26 2 2 4" xfId="2702"/>
    <cellStyle name="Обычный 26 2 2 4 2" xfId="2703"/>
    <cellStyle name="Обычный 26 2 3" xfId="2704"/>
    <cellStyle name="Обычный 26 2 3 2" xfId="2705"/>
    <cellStyle name="Обычный 26 2 3 2 2" xfId="2706"/>
    <cellStyle name="Обычный 26 2 3 3" xfId="2707"/>
    <cellStyle name="Обычный 26 2 3 4" xfId="2708"/>
    <cellStyle name="Обычный 26 2 4" xfId="2709"/>
    <cellStyle name="Обычный 26 2 4 2" xfId="2710"/>
    <cellStyle name="Обычный 26 2 5" xfId="2711"/>
    <cellStyle name="Обычный 26 2 6" xfId="2712"/>
    <cellStyle name="Обычный 26 2 6 2" xfId="2713"/>
    <cellStyle name="Обычный 26 3" xfId="2714"/>
    <cellStyle name="Обычный 26 3 2" xfId="2715"/>
    <cellStyle name="Обычный 26 3 2 2" xfId="2716"/>
    <cellStyle name="Обычный 26 3 2 2 2" xfId="2717"/>
    <cellStyle name="Обычный 26 3 2 2 2 2" xfId="2718"/>
    <cellStyle name="Обычный 26 3 2 2 3" xfId="2719"/>
    <cellStyle name="Обычный 26 3 2 3" xfId="2720"/>
    <cellStyle name="Обычный 26 3 2 3 2" xfId="2721"/>
    <cellStyle name="Обычный 26 3 2 3 2 2" xfId="2722"/>
    <cellStyle name="Обычный 26 3 2 3 3" xfId="2723"/>
    <cellStyle name="Обычный 26 3 2 3 4" xfId="2724"/>
    <cellStyle name="Обычный 26 3 2 3 4 2" xfId="2725"/>
    <cellStyle name="Обычный 26 3 2 3 4 2 2" xfId="2726"/>
    <cellStyle name="Обычный 26 3 2 3 4 2 2 2" xfId="2727"/>
    <cellStyle name="Обычный 26 3 2 4" xfId="2728"/>
    <cellStyle name="Обычный 26 3 2 4 2" xfId="2729"/>
    <cellStyle name="Обычный 26 3 2 5" xfId="2730"/>
    <cellStyle name="Обычный 26 3 3" xfId="2731"/>
    <cellStyle name="Обычный 26 3 3 2" xfId="2732"/>
    <cellStyle name="Обычный 26 3 3 2 2" xfId="2733"/>
    <cellStyle name="Обычный 26 3 3 3" xfId="2734"/>
    <cellStyle name="Обычный 26 3 4" xfId="2735"/>
    <cellStyle name="Обычный 26 3 4 2" xfId="2736"/>
    <cellStyle name="Обычный 26 3 4 2 2" xfId="2737"/>
    <cellStyle name="Обычный 26 3 4 3" xfId="2738"/>
    <cellStyle name="Обычный 26 3 4 4" xfId="2739"/>
    <cellStyle name="Обычный 26 3 4 4 2" xfId="2740"/>
    <cellStyle name="Обычный 26 3 4 4 2 2" xfId="2741"/>
    <cellStyle name="Обычный 26 3 4 4 2 2 2" xfId="2742"/>
    <cellStyle name="Обычный 26 3 4 4 2 2 2 2" xfId="2743"/>
    <cellStyle name="Обычный 26 3 4 4 2 3" xfId="2744"/>
    <cellStyle name="Обычный 26 3 5" xfId="2745"/>
    <cellStyle name="Обычный 26 3 5 2" xfId="2746"/>
    <cellStyle name="Обычный 26 3 6" xfId="2747"/>
    <cellStyle name="Обычный 26 4" xfId="2748"/>
    <cellStyle name="Обычный 26 4 2" xfId="2749"/>
    <cellStyle name="Обычный 26 4 2 2" xfId="2750"/>
    <cellStyle name="Обычный 26 4 3" xfId="2751"/>
    <cellStyle name="Обычный 26 5" xfId="2752"/>
    <cellStyle name="Обычный 26 5 2" xfId="2753"/>
    <cellStyle name="Обычный 26 6" xfId="2754"/>
    <cellStyle name="Обычный 26 7" xfId="2755"/>
    <cellStyle name="Обычный 27" xfId="2756"/>
    <cellStyle name="Обычный 27 2" xfId="2757"/>
    <cellStyle name="Обычный 27 3" xfId="2758"/>
    <cellStyle name="Обычный 28" xfId="2759"/>
    <cellStyle name="Обычный 28 2" xfId="2760"/>
    <cellStyle name="Обычный 28 2 2" xfId="2761"/>
    <cellStyle name="Обычный 28 2 2 2" xfId="2762"/>
    <cellStyle name="Обычный 28 2 3" xfId="2763"/>
    <cellStyle name="Обычный 28 3" xfId="2764"/>
    <cellStyle name="Обычный 28 3 2" xfId="2765"/>
    <cellStyle name="Обычный 28 3 2 2" xfId="2766"/>
    <cellStyle name="Обычный 28 3 3" xfId="2767"/>
    <cellStyle name="Обычный 28 4" xfId="2768"/>
    <cellStyle name="Обычный 28 4 2" xfId="2769"/>
    <cellStyle name="Обычный 28 5" xfId="2770"/>
    <cellStyle name="Обычный 29" xfId="2771"/>
    <cellStyle name="Обычный 29 2" xfId="2772"/>
    <cellStyle name="Обычный 29 3" xfId="2773"/>
    <cellStyle name="Обычный 3" xfId="2774"/>
    <cellStyle name="Обычный 3 2" xfId="2775"/>
    <cellStyle name="Обычный 3 3" xfId="2776"/>
    <cellStyle name="Обычный 3 4" xfId="2777"/>
    <cellStyle name="Обычный 3 4 2" xfId="2778"/>
    <cellStyle name="Обычный 3 4 3" xfId="2779"/>
    <cellStyle name="Обычный 3 5" xfId="2780"/>
    <cellStyle name="Обычный 3 6" xfId="2781"/>
    <cellStyle name="Обычный 30" xfId="2782"/>
    <cellStyle name="Обычный 30 2" xfId="2783"/>
    <cellStyle name="Обычный 30 2 2" xfId="2784"/>
    <cellStyle name="Обычный 30 3" xfId="2785"/>
    <cellStyle name="Обычный 31" xfId="2786"/>
    <cellStyle name="Обычный 31 2" xfId="2787"/>
    <cellStyle name="Обычный 32" xfId="2788"/>
    <cellStyle name="Обычный 32 2" xfId="2789"/>
    <cellStyle name="Обычный 32 3" xfId="2790"/>
    <cellStyle name="Обычный 33" xfId="2791"/>
    <cellStyle name="Обычный 34" xfId="2792"/>
    <cellStyle name="Обычный 35" xfId="2793"/>
    <cellStyle name="Обычный 35 2" xfId="2794"/>
    <cellStyle name="Обычный 35 3" xfId="2795"/>
    <cellStyle name="Обычный 36" xfId="2796"/>
    <cellStyle name="Обычный 36 2" xfId="2797"/>
    <cellStyle name="Обычный 37" xfId="2798"/>
    <cellStyle name="Обычный 38" xfId="2799"/>
    <cellStyle name="Обычный 4" xfId="2800"/>
    <cellStyle name="Обычный 4 2" xfId="2801"/>
    <cellStyle name="Обычный 5" xfId="2802"/>
    <cellStyle name="Обычный 5 2" xfId="2803"/>
    <cellStyle name="Обычный 6" xfId="2804"/>
    <cellStyle name="Обычный 6 2" xfId="2805"/>
    <cellStyle name="Обычный 7" xfId="2806"/>
    <cellStyle name="Обычный 7 2" xfId="2807"/>
    <cellStyle name="Обычный 8" xfId="2808"/>
    <cellStyle name="Обычный 8 2" xfId="2809"/>
    <cellStyle name="Обычный 9" xfId="2810"/>
    <cellStyle name="Обычный 9 2" xfId="2811"/>
    <cellStyle name="Обычный_Корректиовки 2006 (Колмогорова) дома 19.10" xfId="2812"/>
    <cellStyle name="Обычный_КорректировкиБюджета2004" xfId="2813"/>
    <cellStyle name="Плохой 2" xfId="2814"/>
    <cellStyle name="Плохой 2 2" xfId="2815"/>
    <cellStyle name="Плохой 2 3" xfId="2816"/>
    <cellStyle name="Плохой 2 4" xfId="2817"/>
    <cellStyle name="Плохой 2 5" xfId="2818"/>
    <cellStyle name="Плохой 2 6" xfId="2819"/>
    <cellStyle name="Плохой 3" xfId="2820"/>
    <cellStyle name="Пояснение 2" xfId="2821"/>
    <cellStyle name="Пояснение 2 2" xfId="2822"/>
    <cellStyle name="Пояснение 2 3" xfId="2823"/>
    <cellStyle name="Пояснение 2 4" xfId="2824"/>
    <cellStyle name="Пояснение 2 5" xfId="2825"/>
    <cellStyle name="Пояснение 2 6" xfId="2826"/>
    <cellStyle name="Пояснение 3" xfId="2827"/>
    <cellStyle name="Примечание 2" xfId="2828"/>
    <cellStyle name="Примечание 2 2" xfId="2829"/>
    <cellStyle name="Примечание 2 3" xfId="2830"/>
    <cellStyle name="Примечание 2 4" xfId="2831"/>
    <cellStyle name="Примечание 2 5" xfId="2832"/>
    <cellStyle name="Примечание 2 6" xfId="2833"/>
    <cellStyle name="Примечание 3" xfId="2834"/>
    <cellStyle name="Процентный" xfId="2835" builtinId="5"/>
    <cellStyle name="Процентный 10" xfId="2836"/>
    <cellStyle name="Процентный 10 2" xfId="2837"/>
    <cellStyle name="Процентный 10 3" xfId="2838"/>
    <cellStyle name="Процентный 10 4" xfId="2839"/>
    <cellStyle name="Процентный 10 5" xfId="2840"/>
    <cellStyle name="Процентный 10 5 2" xfId="2841"/>
    <cellStyle name="Процентный 11" xfId="2842"/>
    <cellStyle name="Процентный 11 2" xfId="2843"/>
    <cellStyle name="Процентный 11 3" xfId="2844"/>
    <cellStyle name="Процентный 11 4" xfId="2845"/>
    <cellStyle name="Процентный 12" xfId="2846"/>
    <cellStyle name="Процентный 12 2" xfId="2847"/>
    <cellStyle name="Процентный 12 3" xfId="2848"/>
    <cellStyle name="Процентный 12 4" xfId="2849"/>
    <cellStyle name="Процентный 13" xfId="2850"/>
    <cellStyle name="Процентный 13 2" xfId="2851"/>
    <cellStyle name="Процентный 13 3" xfId="2852"/>
    <cellStyle name="Процентный 13 4" xfId="2853"/>
    <cellStyle name="Процентный 14" xfId="2854"/>
    <cellStyle name="Процентный 14 2" xfId="2855"/>
    <cellStyle name="Процентный 14 3" xfId="2856"/>
    <cellStyle name="Процентный 14 4" xfId="2857"/>
    <cellStyle name="Процентный 15" xfId="2858"/>
    <cellStyle name="Процентный 15 2" xfId="2859"/>
    <cellStyle name="Процентный 15 3" xfId="2860"/>
    <cellStyle name="Процентный 15 4" xfId="2861"/>
    <cellStyle name="Процентный 16" xfId="2862"/>
    <cellStyle name="Процентный 17" xfId="2863"/>
    <cellStyle name="Процентный 2" xfId="2864"/>
    <cellStyle name="Процентный 2 2" xfId="2865"/>
    <cellStyle name="Процентный 3" xfId="2866"/>
    <cellStyle name="Процентный 4" xfId="2867"/>
    <cellStyle name="Процентный 4 2" xfId="2868"/>
    <cellStyle name="Процентный 4 2 2" xfId="2869"/>
    <cellStyle name="Процентный 4 2 2 2" xfId="2870"/>
    <cellStyle name="Процентный 4 2 2 2 2" xfId="2871"/>
    <cellStyle name="Процентный 4 2 2 2 2 2" xfId="2872"/>
    <cellStyle name="Процентный 4 2 2 2 2 2 2" xfId="2873"/>
    <cellStyle name="Процентный 4 2 2 2 2 2 3" xfId="2874"/>
    <cellStyle name="Процентный 4 2 2 2 2 3" xfId="2875"/>
    <cellStyle name="Процентный 4 2 2 2 3" xfId="2876"/>
    <cellStyle name="Процентный 4 2 2 2 3 2" xfId="2877"/>
    <cellStyle name="Процентный 4 2 2 2 3 3" xfId="2878"/>
    <cellStyle name="Процентный 4 2 2 2 4" xfId="2879"/>
    <cellStyle name="Процентный 4 2 2 3" xfId="2880"/>
    <cellStyle name="Процентный 4 2 2 3 2" xfId="2881"/>
    <cellStyle name="Процентный 4 2 2 3 2 2" xfId="2882"/>
    <cellStyle name="Процентный 4 2 2 3 2 3" xfId="2883"/>
    <cellStyle name="Процентный 4 2 2 3 3" xfId="2884"/>
    <cellStyle name="Процентный 4 2 2 4" xfId="2885"/>
    <cellStyle name="Процентный 4 2 2 4 2" xfId="2886"/>
    <cellStyle name="Процентный 4 2 2 4 3" xfId="2887"/>
    <cellStyle name="Процентный 4 2 2 5" xfId="2888"/>
    <cellStyle name="Процентный 4 2 3" xfId="2889"/>
    <cellStyle name="Процентный 4 2 3 2" xfId="2890"/>
    <cellStyle name="Процентный 4 2 3 2 2" xfId="2891"/>
    <cellStyle name="Процентный 4 2 3 2 2 2" xfId="2892"/>
    <cellStyle name="Процентный 4 2 3 2 2 3" xfId="2893"/>
    <cellStyle name="Процентный 4 2 3 2 3" xfId="2894"/>
    <cellStyle name="Процентный 4 2 3 3" xfId="2895"/>
    <cellStyle name="Процентный 4 2 3 3 2" xfId="2896"/>
    <cellStyle name="Процентный 4 2 3 3 3" xfId="2897"/>
    <cellStyle name="Процентный 4 2 3 4" xfId="2898"/>
    <cellStyle name="Процентный 4 2 4" xfId="2899"/>
    <cellStyle name="Процентный 4 2 4 2" xfId="2900"/>
    <cellStyle name="Процентный 4 2 4 2 2" xfId="2901"/>
    <cellStyle name="Процентный 4 2 4 2 3" xfId="2902"/>
    <cellStyle name="Процентный 4 2 4 3" xfId="2903"/>
    <cellStyle name="Процентный 4 2 5" xfId="2904"/>
    <cellStyle name="Процентный 4 2 5 2" xfId="2905"/>
    <cellStyle name="Процентный 4 2 5 3" xfId="2906"/>
    <cellStyle name="Процентный 4 2 6" xfId="2907"/>
    <cellStyle name="Процентный 4 3" xfId="2908"/>
    <cellStyle name="Процентный 4 3 2" xfId="2909"/>
    <cellStyle name="Процентный 4 3 2 2" xfId="2910"/>
    <cellStyle name="Процентный 4 3 2 2 2" xfId="2911"/>
    <cellStyle name="Процентный 4 3 2 2 2 2" xfId="2912"/>
    <cellStyle name="Процентный 4 3 2 2 2 3" xfId="2913"/>
    <cellStyle name="Процентный 4 3 2 2 3" xfId="2914"/>
    <cellStyle name="Процентный 4 3 2 3" xfId="2915"/>
    <cellStyle name="Процентный 4 3 2 3 2" xfId="2916"/>
    <cellStyle name="Процентный 4 3 2 3 3" xfId="2917"/>
    <cellStyle name="Процентный 4 3 2 4" xfId="2918"/>
    <cellStyle name="Процентный 4 3 3" xfId="2919"/>
    <cellStyle name="Процентный 4 3 3 2" xfId="2920"/>
    <cellStyle name="Процентный 4 3 3 2 2" xfId="2921"/>
    <cellStyle name="Процентный 4 3 3 2 3" xfId="2922"/>
    <cellStyle name="Процентный 4 3 3 3" xfId="2923"/>
    <cellStyle name="Процентный 4 3 4" xfId="2924"/>
    <cellStyle name="Процентный 4 3 4 2" xfId="2925"/>
    <cellStyle name="Процентный 4 3 4 3" xfId="2926"/>
    <cellStyle name="Процентный 4 3 5" xfId="2927"/>
    <cellStyle name="Процентный 4 4" xfId="2928"/>
    <cellStyle name="Процентный 4 4 2" xfId="2929"/>
    <cellStyle name="Процентный 4 4 2 2" xfId="2930"/>
    <cellStyle name="Процентный 4 4 2 2 2" xfId="2931"/>
    <cellStyle name="Процентный 4 4 2 2 3" xfId="2932"/>
    <cellStyle name="Процентный 4 4 2 3" xfId="2933"/>
    <cellStyle name="Процентный 4 4 3" xfId="2934"/>
    <cellStyle name="Процентный 4 4 3 2" xfId="2935"/>
    <cellStyle name="Процентный 4 4 3 3" xfId="2936"/>
    <cellStyle name="Процентный 4 4 4" xfId="2937"/>
    <cellStyle name="Процентный 4 5" xfId="2938"/>
    <cellStyle name="Процентный 4 5 2" xfId="2939"/>
    <cellStyle name="Процентный 4 5 2 2" xfId="2940"/>
    <cellStyle name="Процентный 4 5 2 3" xfId="2941"/>
    <cellStyle name="Процентный 4 5 3" xfId="2942"/>
    <cellStyle name="Процентный 4 6" xfId="2943"/>
    <cellStyle name="Процентный 4 6 2" xfId="2944"/>
    <cellStyle name="Процентный 4 6 3" xfId="2945"/>
    <cellStyle name="Процентный 4 7" xfId="2946"/>
    <cellStyle name="Процентный 5" xfId="2947"/>
    <cellStyle name="Процентный 6" xfId="2948"/>
    <cellStyle name="Процентный 6 2" xfId="2949"/>
    <cellStyle name="Процентный 6 2 2" xfId="2950"/>
    <cellStyle name="Процентный 6 2 2 2" xfId="2951"/>
    <cellStyle name="Процентный 6 2 2 2 2" xfId="2952"/>
    <cellStyle name="Процентный 6 2 2 2 2 2" xfId="2953"/>
    <cellStyle name="Процентный 6 2 2 2 2 2 2" xfId="2954"/>
    <cellStyle name="Процентный 6 2 2 2 2 2 3" xfId="2955"/>
    <cellStyle name="Процентный 6 2 2 2 2 3" xfId="2956"/>
    <cellStyle name="Процентный 6 2 2 2 3" xfId="2957"/>
    <cellStyle name="Процентный 6 2 2 2 3 2" xfId="2958"/>
    <cellStyle name="Процентный 6 2 2 2 3 3" xfId="2959"/>
    <cellStyle name="Процентный 6 2 2 2 4" xfId="2960"/>
    <cellStyle name="Процентный 6 2 2 3" xfId="2961"/>
    <cellStyle name="Процентный 6 2 2 3 2" xfId="2962"/>
    <cellStyle name="Процентный 6 2 2 3 2 2" xfId="2963"/>
    <cellStyle name="Процентный 6 2 2 3 2 3" xfId="2964"/>
    <cellStyle name="Процентный 6 2 2 3 3" xfId="2965"/>
    <cellStyle name="Процентный 6 2 2 4" xfId="2966"/>
    <cellStyle name="Процентный 6 2 2 4 2" xfId="2967"/>
    <cellStyle name="Процентный 6 2 2 4 3" xfId="2968"/>
    <cellStyle name="Процентный 6 2 2 5" xfId="2969"/>
    <cellStyle name="Процентный 6 2 3" xfId="2970"/>
    <cellStyle name="Процентный 6 2 3 2" xfId="2971"/>
    <cellStyle name="Процентный 6 2 3 2 2" xfId="2972"/>
    <cellStyle name="Процентный 6 2 3 2 2 2" xfId="2973"/>
    <cellStyle name="Процентный 6 2 3 2 2 3" xfId="2974"/>
    <cellStyle name="Процентный 6 2 3 2 3" xfId="2975"/>
    <cellStyle name="Процентный 6 2 3 3" xfId="2976"/>
    <cellStyle name="Процентный 6 2 3 3 2" xfId="2977"/>
    <cellStyle name="Процентный 6 2 3 3 3" xfId="2978"/>
    <cellStyle name="Процентный 6 2 3 4" xfId="2979"/>
    <cellStyle name="Процентный 6 2 4" xfId="2980"/>
    <cellStyle name="Процентный 6 2 4 2" xfId="2981"/>
    <cellStyle name="Процентный 6 2 4 2 2" xfId="2982"/>
    <cellStyle name="Процентный 6 2 4 2 3" xfId="2983"/>
    <cellStyle name="Процентный 6 2 4 3" xfId="2984"/>
    <cellStyle name="Процентный 6 2 5" xfId="2985"/>
    <cellStyle name="Процентный 6 2 5 2" xfId="2986"/>
    <cellStyle name="Процентный 6 2 5 3" xfId="2987"/>
    <cellStyle name="Процентный 6 2 6" xfId="2988"/>
    <cellStyle name="Процентный 6 3" xfId="2989"/>
    <cellStyle name="Процентный 6 3 2" xfId="2990"/>
    <cellStyle name="Процентный 6 3 2 2" xfId="2991"/>
    <cellStyle name="Процентный 6 3 2 2 2" xfId="2992"/>
    <cellStyle name="Процентный 6 3 2 2 2 2" xfId="2993"/>
    <cellStyle name="Процентный 6 3 2 2 2 3" xfId="2994"/>
    <cellStyle name="Процентный 6 3 2 2 3" xfId="2995"/>
    <cellStyle name="Процентный 6 3 2 3" xfId="2996"/>
    <cellStyle name="Процентный 6 3 2 3 2" xfId="2997"/>
    <cellStyle name="Процентный 6 3 2 3 3" xfId="2998"/>
    <cellStyle name="Процентный 6 3 2 4" xfId="2999"/>
    <cellStyle name="Процентный 6 3 3" xfId="3000"/>
    <cellStyle name="Процентный 6 3 3 2" xfId="3001"/>
    <cellStyle name="Процентный 6 3 3 2 2" xfId="3002"/>
    <cellStyle name="Процентный 6 3 3 2 3" xfId="3003"/>
    <cellStyle name="Процентный 6 3 3 3" xfId="3004"/>
    <cellStyle name="Процентный 6 3 4" xfId="3005"/>
    <cellStyle name="Процентный 6 3 4 2" xfId="3006"/>
    <cellStyle name="Процентный 6 3 4 3" xfId="3007"/>
    <cellStyle name="Процентный 6 3 5" xfId="3008"/>
    <cellStyle name="Процентный 6 4" xfId="3009"/>
    <cellStyle name="Процентный 6 4 2" xfId="3010"/>
    <cellStyle name="Процентный 6 4 2 2" xfId="3011"/>
    <cellStyle name="Процентный 6 4 2 2 2" xfId="3012"/>
    <cellStyle name="Процентный 6 4 2 2 3" xfId="3013"/>
    <cellStyle name="Процентный 6 4 2 3" xfId="3014"/>
    <cellStyle name="Процентный 6 4 3" xfId="3015"/>
    <cellStyle name="Процентный 6 4 3 2" xfId="3016"/>
    <cellStyle name="Процентный 6 4 3 3" xfId="3017"/>
    <cellStyle name="Процентный 6 4 4" xfId="3018"/>
    <cellStyle name="Процентный 6 5" xfId="3019"/>
    <cellStyle name="Процентный 6 5 2" xfId="3020"/>
    <cellStyle name="Процентный 6 5 2 2" xfId="3021"/>
    <cellStyle name="Процентный 6 5 2 3" xfId="3022"/>
    <cellStyle name="Процентный 6 5 3" xfId="3023"/>
    <cellStyle name="Процентный 6 6" xfId="3024"/>
    <cellStyle name="Процентный 6 6 2" xfId="3025"/>
    <cellStyle name="Процентный 6 6 3" xfId="3026"/>
    <cellStyle name="Процентный 6 7" xfId="3027"/>
    <cellStyle name="Процентный 7" xfId="3028"/>
    <cellStyle name="Процентный 7 2" xfId="3029"/>
    <cellStyle name="Процентный 7 2 2" xfId="3030"/>
    <cellStyle name="Процентный 7 2 2 2" xfId="3031"/>
    <cellStyle name="Процентный 7 2 2 2 2" xfId="3032"/>
    <cellStyle name="Процентный 7 2 2 2 2 2" xfId="3033"/>
    <cellStyle name="Процентный 7 2 2 2 2 2 2" xfId="3034"/>
    <cellStyle name="Процентный 7 2 2 2 2 2 2 2" xfId="3035"/>
    <cellStyle name="Процентный 7 2 2 2 2 2 2 2 2" xfId="3036"/>
    <cellStyle name="Процентный 7 2 2 2 2 2 2 2 2 2" xfId="3037"/>
    <cellStyle name="Процентный 7 2 2 2 2 2 2 2 2 2 2" xfId="3038"/>
    <cellStyle name="Процентный 7 2 2 2 2 2 2 2 2 2 3" xfId="3039"/>
    <cellStyle name="Процентный 7 2 2 2 2 2 2 2 2 3" xfId="3040"/>
    <cellStyle name="Процентный 7 2 2 2 2 2 2 2 3" xfId="3041"/>
    <cellStyle name="Процентный 7 2 2 2 2 2 2 2 3 2" xfId="3042"/>
    <cellStyle name="Процентный 7 2 2 2 2 2 2 2 3 3" xfId="3043"/>
    <cellStyle name="Процентный 7 2 2 2 2 2 2 2 4" xfId="3044"/>
    <cellStyle name="Процентный 7 2 2 2 2 2 2 3" xfId="3045"/>
    <cellStyle name="Процентный 7 2 2 2 2 2 2 3 2" xfId="3046"/>
    <cellStyle name="Процентный 7 2 2 2 2 2 2 3 2 2" xfId="3047"/>
    <cellStyle name="Процентный 7 2 2 2 2 2 2 3 2 3" xfId="3048"/>
    <cellStyle name="Процентный 7 2 2 2 2 2 2 3 3" xfId="3049"/>
    <cellStyle name="Процентный 7 2 2 2 2 2 2 4" xfId="3050"/>
    <cellStyle name="Процентный 7 2 2 2 2 2 2 4 2" xfId="3051"/>
    <cellStyle name="Процентный 7 2 2 2 2 2 2 4 3" xfId="3052"/>
    <cellStyle name="Процентный 7 2 2 2 2 2 2 5" xfId="3053"/>
    <cellStyle name="Процентный 7 2 2 2 2 2 3" xfId="3054"/>
    <cellStyle name="Процентный 7 2 2 2 2 2 3 2" xfId="3055"/>
    <cellStyle name="Процентный 7 2 2 2 2 2 3 2 2" xfId="3056"/>
    <cellStyle name="Процентный 7 2 2 2 2 2 3 2 2 2" xfId="3057"/>
    <cellStyle name="Процентный 7 2 2 2 2 2 3 2 2 3" xfId="3058"/>
    <cellStyle name="Процентный 7 2 2 2 2 2 3 2 3" xfId="3059"/>
    <cellStyle name="Процентный 7 2 2 2 2 2 3 3" xfId="3060"/>
    <cellStyle name="Процентный 7 2 2 2 2 2 3 3 2" xfId="3061"/>
    <cellStyle name="Процентный 7 2 2 2 2 2 3 3 3" xfId="3062"/>
    <cellStyle name="Процентный 7 2 2 2 2 2 3 4" xfId="3063"/>
    <cellStyle name="Процентный 7 2 2 2 2 2 4" xfId="3064"/>
    <cellStyle name="Процентный 7 2 2 2 2 2 4 2" xfId="3065"/>
    <cellStyle name="Процентный 7 2 2 2 2 2 4 2 2" xfId="3066"/>
    <cellStyle name="Процентный 7 2 2 2 2 2 4 2 3" xfId="3067"/>
    <cellStyle name="Процентный 7 2 2 2 2 2 4 3" xfId="3068"/>
    <cellStyle name="Процентный 7 2 2 2 2 2 5" xfId="3069"/>
    <cellStyle name="Процентный 7 2 2 2 2 2 5 2" xfId="3070"/>
    <cellStyle name="Процентный 7 2 2 2 2 2 5 3" xfId="3071"/>
    <cellStyle name="Процентный 7 2 2 2 2 2 6" xfId="3072"/>
    <cellStyle name="Процентный 7 2 2 2 2 3" xfId="3073"/>
    <cellStyle name="Процентный 7 2 2 2 2 3 2" xfId="3074"/>
    <cellStyle name="Процентный 7 2 2 2 2 3 2 2" xfId="3075"/>
    <cellStyle name="Процентный 7 2 2 2 2 3 2 2 2" xfId="3076"/>
    <cellStyle name="Процентный 7 2 2 2 2 3 2 2 2 2" xfId="3077"/>
    <cellStyle name="Процентный 7 2 2 2 2 3 2 2 2 2 2" xfId="3078"/>
    <cellStyle name="Процентный 7 2 2 2 2 3 2 2 2 2 3" xfId="3079"/>
    <cellStyle name="Процентный 7 2 2 2 2 3 2 2 2 3" xfId="3080"/>
    <cellStyle name="Процентный 7 2 2 2 2 3 2 2 3" xfId="3081"/>
    <cellStyle name="Процентный 7 2 2 2 2 3 2 2 3 2" xfId="3082"/>
    <cellStyle name="Процентный 7 2 2 2 2 3 2 2 3 3" xfId="3083"/>
    <cellStyle name="Процентный 7 2 2 2 2 3 2 2 4" xfId="3084"/>
    <cellStyle name="Процентный 7 2 2 2 2 3 2 3" xfId="3085"/>
    <cellStyle name="Процентный 7 2 2 2 2 3 2 3 2" xfId="3086"/>
    <cellStyle name="Процентный 7 2 2 2 2 3 2 3 2 2" xfId="3087"/>
    <cellStyle name="Процентный 7 2 2 2 2 3 2 3 2 3" xfId="3088"/>
    <cellStyle name="Процентный 7 2 2 2 2 3 2 3 3" xfId="3089"/>
    <cellStyle name="Процентный 7 2 2 2 2 3 2 4" xfId="3090"/>
    <cellStyle name="Процентный 7 2 2 2 2 3 2 4 2" xfId="3091"/>
    <cellStyle name="Процентный 7 2 2 2 2 3 2 4 3" xfId="3092"/>
    <cellStyle name="Процентный 7 2 2 2 2 3 2 5" xfId="3093"/>
    <cellStyle name="Процентный 7 2 2 2 2 3 3" xfId="3094"/>
    <cellStyle name="Процентный 7 2 2 2 2 3 3 2" xfId="3095"/>
    <cellStyle name="Процентный 7 2 2 2 2 3 3 2 2" xfId="3096"/>
    <cellStyle name="Процентный 7 2 2 2 2 3 3 2 2 2" xfId="3097"/>
    <cellStyle name="Процентный 7 2 2 2 2 3 3 2 2 3" xfId="3098"/>
    <cellStyle name="Процентный 7 2 2 2 2 3 3 2 3" xfId="3099"/>
    <cellStyle name="Процентный 7 2 2 2 2 3 3 3" xfId="3100"/>
    <cellStyle name="Процентный 7 2 2 2 2 3 3 3 2" xfId="3101"/>
    <cellStyle name="Процентный 7 2 2 2 2 3 3 3 3" xfId="3102"/>
    <cellStyle name="Процентный 7 2 2 2 2 3 3 4" xfId="3103"/>
    <cellStyle name="Процентный 7 2 2 2 2 3 4" xfId="3104"/>
    <cellStyle name="Процентный 7 2 2 2 2 3 4 2" xfId="3105"/>
    <cellStyle name="Процентный 7 2 2 2 2 3 4 2 2" xfId="3106"/>
    <cellStyle name="Процентный 7 2 2 2 2 3 4 2 3" xfId="3107"/>
    <cellStyle name="Процентный 7 2 2 2 2 3 4 3" xfId="3108"/>
    <cellStyle name="Процентный 7 2 2 2 2 3 5" xfId="3109"/>
    <cellStyle name="Процентный 7 2 2 2 2 3 5 2" xfId="3110"/>
    <cellStyle name="Процентный 7 2 2 2 2 3 5 3" xfId="3111"/>
    <cellStyle name="Процентный 7 2 2 2 2 3 6" xfId="3112"/>
    <cellStyle name="Процентный 7 2 2 2 2 4" xfId="3113"/>
    <cellStyle name="Процентный 7 2 2 2 2 4 2" xfId="3114"/>
    <cellStyle name="Процентный 7 2 2 2 2 4 2 2" xfId="3115"/>
    <cellStyle name="Процентный 7 2 2 2 2 4 2 2 2" xfId="3116"/>
    <cellStyle name="Процентный 7 2 2 2 2 4 2 2 2 2" xfId="3117"/>
    <cellStyle name="Процентный 7 2 2 2 2 4 2 2 2 3" xfId="3118"/>
    <cellStyle name="Процентный 7 2 2 2 2 4 2 2 3" xfId="3119"/>
    <cellStyle name="Процентный 7 2 2 2 2 4 2 3" xfId="3120"/>
    <cellStyle name="Процентный 7 2 2 2 2 4 2 3 2" xfId="3121"/>
    <cellStyle name="Процентный 7 2 2 2 2 4 2 3 3" xfId="3122"/>
    <cellStyle name="Процентный 7 2 2 2 2 4 2 4" xfId="3123"/>
    <cellStyle name="Процентный 7 2 2 2 2 4 3" xfId="3124"/>
    <cellStyle name="Процентный 7 2 2 2 2 4 3 2" xfId="3125"/>
    <cellStyle name="Процентный 7 2 2 2 2 4 3 2 2" xfId="3126"/>
    <cellStyle name="Процентный 7 2 2 2 2 4 3 2 3" xfId="3127"/>
    <cellStyle name="Процентный 7 2 2 2 2 4 3 3" xfId="3128"/>
    <cellStyle name="Процентный 7 2 2 2 2 4 4" xfId="3129"/>
    <cellStyle name="Процентный 7 2 2 2 2 4 4 2" xfId="3130"/>
    <cellStyle name="Процентный 7 2 2 2 2 4 4 3" xfId="3131"/>
    <cellStyle name="Процентный 7 2 2 2 2 4 5" xfId="3132"/>
    <cellStyle name="Процентный 7 2 2 2 2 5" xfId="3133"/>
    <cellStyle name="Процентный 7 2 2 2 2 5 2" xfId="3134"/>
    <cellStyle name="Процентный 7 2 2 2 2 5 2 2" xfId="3135"/>
    <cellStyle name="Процентный 7 2 2 2 2 5 2 2 2" xfId="3136"/>
    <cellStyle name="Процентный 7 2 2 2 2 5 2 2 3" xfId="3137"/>
    <cellStyle name="Процентный 7 2 2 2 2 5 2 3" xfId="3138"/>
    <cellStyle name="Процентный 7 2 2 2 2 5 3" xfId="3139"/>
    <cellStyle name="Процентный 7 2 2 2 2 5 3 2" xfId="3140"/>
    <cellStyle name="Процентный 7 2 2 2 2 5 3 3" xfId="3141"/>
    <cellStyle name="Процентный 7 2 2 2 2 5 4" xfId="3142"/>
    <cellStyle name="Процентный 7 2 2 2 2 6" xfId="3143"/>
    <cellStyle name="Процентный 7 2 2 2 2 6 2" xfId="3144"/>
    <cellStyle name="Процентный 7 2 2 2 2 6 2 2" xfId="3145"/>
    <cellStyle name="Процентный 7 2 2 2 2 6 2 3" xfId="3146"/>
    <cellStyle name="Процентный 7 2 2 2 2 6 3" xfId="3147"/>
    <cellStyle name="Процентный 7 2 2 2 2 7" xfId="3148"/>
    <cellStyle name="Процентный 7 2 2 2 2 7 2" xfId="3149"/>
    <cellStyle name="Процентный 7 2 2 2 2 7 3" xfId="3150"/>
    <cellStyle name="Процентный 7 2 2 2 2 8" xfId="3151"/>
    <cellStyle name="Процентный 7 2 2 2 3" xfId="3152"/>
    <cellStyle name="Процентный 7 2 2 2 3 2" xfId="3153"/>
    <cellStyle name="Процентный 7 2 2 2 3 2 2" xfId="3154"/>
    <cellStyle name="Процентный 7 2 2 2 3 2 2 2" xfId="3155"/>
    <cellStyle name="Процентный 7 2 2 2 3 2 2 2 2" xfId="3156"/>
    <cellStyle name="Процентный 7 2 2 2 3 2 2 2 2 2" xfId="3157"/>
    <cellStyle name="Процентный 7 2 2 2 3 2 2 2 2 3" xfId="3158"/>
    <cellStyle name="Процентный 7 2 2 2 3 2 2 2 3" xfId="3159"/>
    <cellStyle name="Процентный 7 2 2 2 3 2 2 3" xfId="3160"/>
    <cellStyle name="Процентный 7 2 2 2 3 2 2 3 2" xfId="3161"/>
    <cellStyle name="Процентный 7 2 2 2 3 2 2 3 3" xfId="3162"/>
    <cellStyle name="Процентный 7 2 2 2 3 2 2 4" xfId="3163"/>
    <cellStyle name="Процентный 7 2 2 2 3 2 3" xfId="3164"/>
    <cellStyle name="Процентный 7 2 2 2 3 2 3 2" xfId="3165"/>
    <cellStyle name="Процентный 7 2 2 2 3 2 3 2 2" xfId="3166"/>
    <cellStyle name="Процентный 7 2 2 2 3 2 3 2 3" xfId="3167"/>
    <cellStyle name="Процентный 7 2 2 2 3 2 3 3" xfId="3168"/>
    <cellStyle name="Процентный 7 2 2 2 3 2 4" xfId="3169"/>
    <cellStyle name="Процентный 7 2 2 2 3 2 4 2" xfId="3170"/>
    <cellStyle name="Процентный 7 2 2 2 3 2 4 3" xfId="3171"/>
    <cellStyle name="Процентный 7 2 2 2 3 2 5" xfId="3172"/>
    <cellStyle name="Процентный 7 2 2 2 3 3" xfId="3173"/>
    <cellStyle name="Процентный 7 2 2 2 3 3 2" xfId="3174"/>
    <cellStyle name="Процентный 7 2 2 2 3 3 2 2" xfId="3175"/>
    <cellStyle name="Процентный 7 2 2 2 3 3 2 2 2" xfId="3176"/>
    <cellStyle name="Процентный 7 2 2 2 3 3 2 2 3" xfId="3177"/>
    <cellStyle name="Процентный 7 2 2 2 3 3 2 3" xfId="3178"/>
    <cellStyle name="Процентный 7 2 2 2 3 3 3" xfId="3179"/>
    <cellStyle name="Процентный 7 2 2 2 3 3 3 2" xfId="3180"/>
    <cellStyle name="Процентный 7 2 2 2 3 3 3 3" xfId="3181"/>
    <cellStyle name="Процентный 7 2 2 2 3 3 4" xfId="3182"/>
    <cellStyle name="Процентный 7 2 2 2 3 4" xfId="3183"/>
    <cellStyle name="Процентный 7 2 2 2 3 4 2" xfId="3184"/>
    <cellStyle name="Процентный 7 2 2 2 3 4 2 2" xfId="3185"/>
    <cellStyle name="Процентный 7 2 2 2 3 4 2 3" xfId="3186"/>
    <cellStyle name="Процентный 7 2 2 2 3 4 3" xfId="3187"/>
    <cellStyle name="Процентный 7 2 2 2 3 5" xfId="3188"/>
    <cellStyle name="Процентный 7 2 2 2 3 5 2" xfId="3189"/>
    <cellStyle name="Процентный 7 2 2 2 3 5 3" xfId="3190"/>
    <cellStyle name="Процентный 7 2 2 2 3 6" xfId="3191"/>
    <cellStyle name="Процентный 7 2 2 2 4" xfId="3192"/>
    <cellStyle name="Процентный 7 2 2 2 4 2" xfId="3193"/>
    <cellStyle name="Процентный 7 2 2 2 4 2 2" xfId="3194"/>
    <cellStyle name="Процентный 7 2 2 2 4 2 2 2" xfId="3195"/>
    <cellStyle name="Процентный 7 2 2 2 4 2 2 2 2" xfId="3196"/>
    <cellStyle name="Процентный 7 2 2 2 4 2 2 2 3" xfId="3197"/>
    <cellStyle name="Процентный 7 2 2 2 4 2 2 3" xfId="3198"/>
    <cellStyle name="Процентный 7 2 2 2 4 2 3" xfId="3199"/>
    <cellStyle name="Процентный 7 2 2 2 4 2 3 2" xfId="3200"/>
    <cellStyle name="Процентный 7 2 2 2 4 2 3 3" xfId="3201"/>
    <cellStyle name="Процентный 7 2 2 2 4 2 4" xfId="3202"/>
    <cellStyle name="Процентный 7 2 2 2 4 3" xfId="3203"/>
    <cellStyle name="Процентный 7 2 2 2 4 3 2" xfId="3204"/>
    <cellStyle name="Процентный 7 2 2 2 4 3 2 2" xfId="3205"/>
    <cellStyle name="Процентный 7 2 2 2 4 3 2 3" xfId="3206"/>
    <cellStyle name="Процентный 7 2 2 2 4 3 3" xfId="3207"/>
    <cellStyle name="Процентный 7 2 2 2 4 4" xfId="3208"/>
    <cellStyle name="Процентный 7 2 2 2 4 4 2" xfId="3209"/>
    <cellStyle name="Процентный 7 2 2 2 4 4 3" xfId="3210"/>
    <cellStyle name="Процентный 7 2 2 2 4 5" xfId="3211"/>
    <cellStyle name="Процентный 7 2 2 2 5" xfId="3212"/>
    <cellStyle name="Процентный 7 2 2 2 5 2" xfId="3213"/>
    <cellStyle name="Процентный 7 2 2 2 5 2 2" xfId="3214"/>
    <cellStyle name="Процентный 7 2 2 2 5 2 2 2" xfId="3215"/>
    <cellStyle name="Процентный 7 2 2 2 5 2 2 3" xfId="3216"/>
    <cellStyle name="Процентный 7 2 2 2 5 2 3" xfId="3217"/>
    <cellStyle name="Процентный 7 2 2 2 5 3" xfId="3218"/>
    <cellStyle name="Процентный 7 2 2 2 5 3 2" xfId="3219"/>
    <cellStyle name="Процентный 7 2 2 2 5 3 3" xfId="3220"/>
    <cellStyle name="Процентный 7 2 2 2 5 4" xfId="3221"/>
    <cellStyle name="Процентный 7 2 2 2 6" xfId="3222"/>
    <cellStyle name="Процентный 7 2 2 2 6 2" xfId="3223"/>
    <cellStyle name="Процентный 7 2 2 2 6 2 2" xfId="3224"/>
    <cellStyle name="Процентный 7 2 2 2 6 2 3" xfId="3225"/>
    <cellStyle name="Процентный 7 2 2 2 6 3" xfId="3226"/>
    <cellStyle name="Процентный 7 2 2 2 7" xfId="3227"/>
    <cellStyle name="Процентный 7 2 2 2 7 2" xfId="3228"/>
    <cellStyle name="Процентный 7 2 2 2 7 3" xfId="3229"/>
    <cellStyle name="Процентный 7 2 2 2 8" xfId="3230"/>
    <cellStyle name="Процентный 7 2 2 3" xfId="3231"/>
    <cellStyle name="Процентный 7 2 2 3 2" xfId="3232"/>
    <cellStyle name="Процентный 7 2 2 3 2 2" xfId="3233"/>
    <cellStyle name="Процентный 7 2 2 3 2 2 2" xfId="3234"/>
    <cellStyle name="Процентный 7 2 2 3 2 2 2 2" xfId="3235"/>
    <cellStyle name="Процентный 7 2 2 3 2 2 2 2 2" xfId="3236"/>
    <cellStyle name="Процентный 7 2 2 3 2 2 2 2 3" xfId="3237"/>
    <cellStyle name="Процентный 7 2 2 3 2 2 2 3" xfId="3238"/>
    <cellStyle name="Процентный 7 2 2 3 2 2 3" xfId="3239"/>
    <cellStyle name="Процентный 7 2 2 3 2 2 3 2" xfId="3240"/>
    <cellStyle name="Процентный 7 2 2 3 2 2 3 3" xfId="3241"/>
    <cellStyle name="Процентный 7 2 2 3 2 2 4" xfId="3242"/>
    <cellStyle name="Процентный 7 2 2 3 2 3" xfId="3243"/>
    <cellStyle name="Процентный 7 2 2 3 2 3 2" xfId="3244"/>
    <cellStyle name="Процентный 7 2 2 3 2 3 2 2" xfId="3245"/>
    <cellStyle name="Процентный 7 2 2 3 2 3 2 3" xfId="3246"/>
    <cellStyle name="Процентный 7 2 2 3 2 3 3" xfId="3247"/>
    <cellStyle name="Процентный 7 2 2 3 2 4" xfId="3248"/>
    <cellStyle name="Процентный 7 2 2 3 2 4 2" xfId="3249"/>
    <cellStyle name="Процентный 7 2 2 3 2 4 3" xfId="3250"/>
    <cellStyle name="Процентный 7 2 2 3 2 5" xfId="3251"/>
    <cellStyle name="Процентный 7 2 2 3 3" xfId="3252"/>
    <cellStyle name="Процентный 7 2 2 3 3 2" xfId="3253"/>
    <cellStyle name="Процентный 7 2 2 3 3 2 2" xfId="3254"/>
    <cellStyle name="Процентный 7 2 2 3 3 2 2 2" xfId="3255"/>
    <cellStyle name="Процентный 7 2 2 3 3 2 2 3" xfId="3256"/>
    <cellStyle name="Процентный 7 2 2 3 3 2 3" xfId="3257"/>
    <cellStyle name="Процентный 7 2 2 3 3 3" xfId="3258"/>
    <cellStyle name="Процентный 7 2 2 3 3 3 2" xfId="3259"/>
    <cellStyle name="Процентный 7 2 2 3 3 3 3" xfId="3260"/>
    <cellStyle name="Процентный 7 2 2 3 3 4" xfId="3261"/>
    <cellStyle name="Процентный 7 2 2 3 4" xfId="3262"/>
    <cellStyle name="Процентный 7 2 2 3 4 2" xfId="3263"/>
    <cellStyle name="Процентный 7 2 2 3 4 2 2" xfId="3264"/>
    <cellStyle name="Процентный 7 2 2 3 4 2 3" xfId="3265"/>
    <cellStyle name="Процентный 7 2 2 3 4 3" xfId="3266"/>
    <cellStyle name="Процентный 7 2 2 3 5" xfId="3267"/>
    <cellStyle name="Процентный 7 2 2 3 5 2" xfId="3268"/>
    <cellStyle name="Процентный 7 2 2 3 5 3" xfId="3269"/>
    <cellStyle name="Процентный 7 2 2 3 6" xfId="3270"/>
    <cellStyle name="Процентный 7 2 2 4" xfId="3271"/>
    <cellStyle name="Процентный 7 2 2 4 2" xfId="3272"/>
    <cellStyle name="Процентный 7 2 2 4 2 2" xfId="3273"/>
    <cellStyle name="Процентный 7 2 2 4 2 2 2" xfId="3274"/>
    <cellStyle name="Процентный 7 2 2 4 2 2 2 2" xfId="3275"/>
    <cellStyle name="Процентный 7 2 2 4 2 2 2 3" xfId="3276"/>
    <cellStyle name="Процентный 7 2 2 4 2 2 3" xfId="3277"/>
    <cellStyle name="Процентный 7 2 2 4 2 3" xfId="3278"/>
    <cellStyle name="Процентный 7 2 2 4 2 3 2" xfId="3279"/>
    <cellStyle name="Процентный 7 2 2 4 2 3 3" xfId="3280"/>
    <cellStyle name="Процентный 7 2 2 4 2 4" xfId="3281"/>
    <cellStyle name="Процентный 7 2 2 4 3" xfId="3282"/>
    <cellStyle name="Процентный 7 2 2 4 3 2" xfId="3283"/>
    <cellStyle name="Процентный 7 2 2 4 3 2 2" xfId="3284"/>
    <cellStyle name="Процентный 7 2 2 4 3 2 3" xfId="3285"/>
    <cellStyle name="Процентный 7 2 2 4 3 3" xfId="3286"/>
    <cellStyle name="Процентный 7 2 2 4 4" xfId="3287"/>
    <cellStyle name="Процентный 7 2 2 4 4 2" xfId="3288"/>
    <cellStyle name="Процентный 7 2 2 4 4 3" xfId="3289"/>
    <cellStyle name="Процентный 7 2 2 4 5" xfId="3290"/>
    <cellStyle name="Процентный 7 2 2 5" xfId="3291"/>
    <cellStyle name="Процентный 7 2 2 5 2" xfId="3292"/>
    <cellStyle name="Процентный 7 2 2 5 2 2" xfId="3293"/>
    <cellStyle name="Процентный 7 2 2 5 2 2 2" xfId="3294"/>
    <cellStyle name="Процентный 7 2 2 5 2 2 3" xfId="3295"/>
    <cellStyle name="Процентный 7 2 2 5 2 3" xfId="3296"/>
    <cellStyle name="Процентный 7 2 2 5 3" xfId="3297"/>
    <cellStyle name="Процентный 7 2 2 5 3 2" xfId="3298"/>
    <cellStyle name="Процентный 7 2 2 5 3 3" xfId="3299"/>
    <cellStyle name="Процентный 7 2 2 5 4" xfId="3300"/>
    <cellStyle name="Процентный 7 2 2 6" xfId="3301"/>
    <cellStyle name="Процентный 7 2 2 6 2" xfId="3302"/>
    <cellStyle name="Процентный 7 2 2 6 2 2" xfId="3303"/>
    <cellStyle name="Процентный 7 2 2 6 2 3" xfId="3304"/>
    <cellStyle name="Процентный 7 2 2 6 3" xfId="3305"/>
    <cellStyle name="Процентный 7 2 2 7" xfId="3306"/>
    <cellStyle name="Процентный 7 2 2 7 2" xfId="3307"/>
    <cellStyle name="Процентный 7 2 2 7 3" xfId="3308"/>
    <cellStyle name="Процентный 7 2 2 8" xfId="3309"/>
    <cellStyle name="Процентный 7 2 3" xfId="3310"/>
    <cellStyle name="Процентный 7 2 3 2" xfId="3311"/>
    <cellStyle name="Процентный 7 2 3 2 2" xfId="3312"/>
    <cellStyle name="Процентный 7 2 3 2 2 2" xfId="3313"/>
    <cellStyle name="Процентный 7 2 3 2 2 2 2" xfId="3314"/>
    <cellStyle name="Процентный 7 2 3 2 2 2 2 2" xfId="3315"/>
    <cellStyle name="Процентный 7 2 3 2 2 2 2 3" xfId="3316"/>
    <cellStyle name="Процентный 7 2 3 2 2 2 3" xfId="3317"/>
    <cellStyle name="Процентный 7 2 3 2 2 3" xfId="3318"/>
    <cellStyle name="Процентный 7 2 3 2 2 3 2" xfId="3319"/>
    <cellStyle name="Процентный 7 2 3 2 2 3 3" xfId="3320"/>
    <cellStyle name="Процентный 7 2 3 2 2 4" xfId="3321"/>
    <cellStyle name="Процентный 7 2 3 2 3" xfId="3322"/>
    <cellStyle name="Процентный 7 2 3 2 3 2" xfId="3323"/>
    <cellStyle name="Процентный 7 2 3 2 3 2 2" xfId="3324"/>
    <cellStyle name="Процентный 7 2 3 2 3 2 3" xfId="3325"/>
    <cellStyle name="Процентный 7 2 3 2 3 3" xfId="3326"/>
    <cellStyle name="Процентный 7 2 3 2 4" xfId="3327"/>
    <cellStyle name="Процентный 7 2 3 2 4 2" xfId="3328"/>
    <cellStyle name="Процентный 7 2 3 2 4 3" xfId="3329"/>
    <cellStyle name="Процентный 7 2 3 2 5" xfId="3330"/>
    <cellStyle name="Процентный 7 2 3 3" xfId="3331"/>
    <cellStyle name="Процентный 7 2 3 3 2" xfId="3332"/>
    <cellStyle name="Процентный 7 2 3 3 2 2" xfId="3333"/>
    <cellStyle name="Процентный 7 2 3 3 2 2 2" xfId="3334"/>
    <cellStyle name="Процентный 7 2 3 3 2 2 3" xfId="3335"/>
    <cellStyle name="Процентный 7 2 3 3 2 3" xfId="3336"/>
    <cellStyle name="Процентный 7 2 3 3 3" xfId="3337"/>
    <cellStyle name="Процентный 7 2 3 3 3 2" xfId="3338"/>
    <cellStyle name="Процентный 7 2 3 3 3 3" xfId="3339"/>
    <cellStyle name="Процентный 7 2 3 3 4" xfId="3340"/>
    <cellStyle name="Процентный 7 2 3 4" xfId="3341"/>
    <cellStyle name="Процентный 7 2 3 4 2" xfId="3342"/>
    <cellStyle name="Процентный 7 2 3 4 2 2" xfId="3343"/>
    <cellStyle name="Процентный 7 2 3 4 2 3" xfId="3344"/>
    <cellStyle name="Процентный 7 2 3 4 3" xfId="3345"/>
    <cellStyle name="Процентный 7 2 3 5" xfId="3346"/>
    <cellStyle name="Процентный 7 2 3 5 2" xfId="3347"/>
    <cellStyle name="Процентный 7 2 3 5 3" xfId="3348"/>
    <cellStyle name="Процентный 7 2 3 6" xfId="3349"/>
    <cellStyle name="Процентный 7 2 4" xfId="3350"/>
    <cellStyle name="Процентный 7 2 4 2" xfId="3351"/>
    <cellStyle name="Процентный 7 2 4 2 2" xfId="3352"/>
    <cellStyle name="Процентный 7 2 4 2 2 2" xfId="3353"/>
    <cellStyle name="Процентный 7 2 4 2 2 2 2" xfId="3354"/>
    <cellStyle name="Процентный 7 2 4 2 2 2 3" xfId="3355"/>
    <cellStyle name="Процентный 7 2 4 2 2 3" xfId="3356"/>
    <cellStyle name="Процентный 7 2 4 2 3" xfId="3357"/>
    <cellStyle name="Процентный 7 2 4 2 3 2" xfId="3358"/>
    <cellStyle name="Процентный 7 2 4 2 3 3" xfId="3359"/>
    <cellStyle name="Процентный 7 2 4 2 4" xfId="3360"/>
    <cellStyle name="Процентный 7 2 4 3" xfId="3361"/>
    <cellStyle name="Процентный 7 2 4 3 2" xfId="3362"/>
    <cellStyle name="Процентный 7 2 4 3 2 2" xfId="3363"/>
    <cellStyle name="Процентный 7 2 4 3 2 3" xfId="3364"/>
    <cellStyle name="Процентный 7 2 4 3 3" xfId="3365"/>
    <cellStyle name="Процентный 7 2 4 4" xfId="3366"/>
    <cellStyle name="Процентный 7 2 4 4 2" xfId="3367"/>
    <cellStyle name="Процентный 7 2 4 4 3" xfId="3368"/>
    <cellStyle name="Процентный 7 2 4 5" xfId="3369"/>
    <cellStyle name="Процентный 7 2 5" xfId="3370"/>
    <cellStyle name="Процентный 7 2 5 2" xfId="3371"/>
    <cellStyle name="Процентный 7 2 5 2 2" xfId="3372"/>
    <cellStyle name="Процентный 7 2 5 2 2 2" xfId="3373"/>
    <cellStyle name="Процентный 7 2 5 2 2 3" xfId="3374"/>
    <cellStyle name="Процентный 7 2 5 2 3" xfId="3375"/>
    <cellStyle name="Процентный 7 2 5 3" xfId="3376"/>
    <cellStyle name="Процентный 7 2 5 3 2" xfId="3377"/>
    <cellStyle name="Процентный 7 2 5 3 3" xfId="3378"/>
    <cellStyle name="Процентный 7 2 5 4" xfId="3379"/>
    <cellStyle name="Процентный 7 2 6" xfId="3380"/>
    <cellStyle name="Процентный 7 2 6 2" xfId="3381"/>
    <cellStyle name="Процентный 7 2 6 2 2" xfId="3382"/>
    <cellStyle name="Процентный 7 2 6 2 3" xfId="3383"/>
    <cellStyle name="Процентный 7 2 6 3" xfId="3384"/>
    <cellStyle name="Процентный 7 2 7" xfId="3385"/>
    <cellStyle name="Процентный 7 2 7 2" xfId="3386"/>
    <cellStyle name="Процентный 7 2 7 3" xfId="3387"/>
    <cellStyle name="Процентный 7 2 8" xfId="3388"/>
    <cellStyle name="Процентный 7 3" xfId="3389"/>
    <cellStyle name="Процентный 7 3 2" xfId="3390"/>
    <cellStyle name="Процентный 7 3 2 2" xfId="3391"/>
    <cellStyle name="Процентный 7 3 2 2 2" xfId="3392"/>
    <cellStyle name="Процентный 7 3 2 2 2 2" xfId="3393"/>
    <cellStyle name="Процентный 7 3 2 2 2 2 2" xfId="3394"/>
    <cellStyle name="Процентный 7 3 2 2 2 2 3" xfId="3395"/>
    <cellStyle name="Процентный 7 3 2 2 2 3" xfId="3396"/>
    <cellStyle name="Процентный 7 3 2 2 3" xfId="3397"/>
    <cellStyle name="Процентный 7 3 2 2 3 2" xfId="3398"/>
    <cellStyle name="Процентный 7 3 2 2 3 3" xfId="3399"/>
    <cellStyle name="Процентный 7 3 2 2 4" xfId="3400"/>
    <cellStyle name="Процентный 7 3 2 3" xfId="3401"/>
    <cellStyle name="Процентный 7 3 2 3 2" xfId="3402"/>
    <cellStyle name="Процентный 7 3 2 3 2 2" xfId="3403"/>
    <cellStyle name="Процентный 7 3 2 3 2 3" xfId="3404"/>
    <cellStyle name="Процентный 7 3 2 3 3" xfId="3405"/>
    <cellStyle name="Процентный 7 3 2 4" xfId="3406"/>
    <cellStyle name="Процентный 7 3 2 4 2" xfId="3407"/>
    <cellStyle name="Процентный 7 3 2 4 3" xfId="3408"/>
    <cellStyle name="Процентный 7 3 2 5" xfId="3409"/>
    <cellStyle name="Процентный 7 3 3" xfId="3410"/>
    <cellStyle name="Процентный 7 3 3 2" xfId="3411"/>
    <cellStyle name="Процентный 7 3 3 2 2" xfId="3412"/>
    <cellStyle name="Процентный 7 3 3 2 2 2" xfId="3413"/>
    <cellStyle name="Процентный 7 3 3 2 2 3" xfId="3414"/>
    <cellStyle name="Процентный 7 3 3 2 3" xfId="3415"/>
    <cellStyle name="Процентный 7 3 3 3" xfId="3416"/>
    <cellStyle name="Процентный 7 3 3 3 2" xfId="3417"/>
    <cellStyle name="Процентный 7 3 3 3 3" xfId="3418"/>
    <cellStyle name="Процентный 7 3 3 4" xfId="3419"/>
    <cellStyle name="Процентный 7 3 4" xfId="3420"/>
    <cellStyle name="Процентный 7 3 4 2" xfId="3421"/>
    <cellStyle name="Процентный 7 3 4 2 2" xfId="3422"/>
    <cellStyle name="Процентный 7 3 4 2 3" xfId="3423"/>
    <cellStyle name="Процентный 7 3 4 3" xfId="3424"/>
    <cellStyle name="Процентный 7 3 5" xfId="3425"/>
    <cellStyle name="Процентный 7 3 5 2" xfId="3426"/>
    <cellStyle name="Процентный 7 3 5 3" xfId="3427"/>
    <cellStyle name="Процентный 7 3 6" xfId="3428"/>
    <cellStyle name="Процентный 7 4" xfId="3429"/>
    <cellStyle name="Процентный 7 4 2" xfId="3430"/>
    <cellStyle name="Процентный 7 4 2 2" xfId="3431"/>
    <cellStyle name="Процентный 7 4 2 2 2" xfId="3432"/>
    <cellStyle name="Процентный 7 4 2 2 2 2" xfId="3433"/>
    <cellStyle name="Процентный 7 4 2 2 2 3" xfId="3434"/>
    <cellStyle name="Процентный 7 4 2 2 3" xfId="3435"/>
    <cellStyle name="Процентный 7 4 2 3" xfId="3436"/>
    <cellStyle name="Процентный 7 4 2 3 2" xfId="3437"/>
    <cellStyle name="Процентный 7 4 2 3 3" xfId="3438"/>
    <cellStyle name="Процентный 7 4 2 4" xfId="3439"/>
    <cellStyle name="Процентный 7 4 3" xfId="3440"/>
    <cellStyle name="Процентный 7 4 3 2" xfId="3441"/>
    <cellStyle name="Процентный 7 4 3 2 2" xfId="3442"/>
    <cellStyle name="Процентный 7 4 3 2 3" xfId="3443"/>
    <cellStyle name="Процентный 7 4 3 3" xfId="3444"/>
    <cellStyle name="Процентный 7 4 4" xfId="3445"/>
    <cellStyle name="Процентный 7 4 4 2" xfId="3446"/>
    <cellStyle name="Процентный 7 4 4 3" xfId="3447"/>
    <cellStyle name="Процентный 7 4 5" xfId="3448"/>
    <cellStyle name="Процентный 7 5" xfId="3449"/>
    <cellStyle name="Процентный 7 5 2" xfId="3450"/>
    <cellStyle name="Процентный 7 5 2 2" xfId="3451"/>
    <cellStyle name="Процентный 7 5 2 2 2" xfId="3452"/>
    <cellStyle name="Процентный 7 5 2 2 3" xfId="3453"/>
    <cellStyle name="Процентный 7 5 2 3" xfId="3454"/>
    <cellStyle name="Процентный 7 5 3" xfId="3455"/>
    <cellStyle name="Процентный 7 5 3 2" xfId="3456"/>
    <cellStyle name="Процентный 7 5 3 3" xfId="3457"/>
    <cellStyle name="Процентный 7 5 4" xfId="3458"/>
    <cellStyle name="Процентный 7 6" xfId="3459"/>
    <cellStyle name="Процентный 7 6 2" xfId="3460"/>
    <cellStyle name="Процентный 7 6 2 2" xfId="3461"/>
    <cellStyle name="Процентный 7 6 2 3" xfId="3462"/>
    <cellStyle name="Процентный 7 6 3" xfId="3463"/>
    <cellStyle name="Процентный 7 7" xfId="3464"/>
    <cellStyle name="Процентный 7 7 2" xfId="3465"/>
    <cellStyle name="Процентный 7 7 3" xfId="3466"/>
    <cellStyle name="Процентный 7 8" xfId="3467"/>
    <cellStyle name="Процентный 8" xfId="3468"/>
    <cellStyle name="Процентный 8 2" xfId="3469"/>
    <cellStyle name="Процентный 8 3" xfId="3470"/>
    <cellStyle name="Процентный 8 4" xfId="3471"/>
    <cellStyle name="Процентный 8 5" xfId="3472"/>
    <cellStyle name="Процентный 9" xfId="3473"/>
    <cellStyle name="Процентный 9 2" xfId="3474"/>
    <cellStyle name="Процентный 9 2 2" xfId="3475"/>
    <cellStyle name="Процентный 9 2 2 2" xfId="3476"/>
    <cellStyle name="Процентный 9 2 2 2 2" xfId="3477"/>
    <cellStyle name="Процентный 9 2 2 2 2 2" xfId="3478"/>
    <cellStyle name="Процентный 9 2 2 2 2 3" xfId="3479"/>
    <cellStyle name="Процентный 9 2 2 2 3" xfId="3480"/>
    <cellStyle name="Процентный 9 2 2 3" xfId="3481"/>
    <cellStyle name="Процентный 9 2 2 3 2" xfId="3482"/>
    <cellStyle name="Процентный 9 2 2 3 3" xfId="3483"/>
    <cellStyle name="Процентный 9 2 2 4" xfId="3484"/>
    <cellStyle name="Процентный 9 2 3" xfId="3485"/>
    <cellStyle name="Процентный 9 2 3 2" xfId="3486"/>
    <cellStyle name="Процентный 9 2 3 2 2" xfId="3487"/>
    <cellStyle name="Процентный 9 2 3 2 3" xfId="3488"/>
    <cellStyle name="Процентный 9 2 3 3" xfId="3489"/>
    <cellStyle name="Процентный 9 2 4" xfId="3490"/>
    <cellStyle name="Процентный 9 2 4 2" xfId="3491"/>
    <cellStyle name="Процентный 9 2 4 3" xfId="3492"/>
    <cellStyle name="Процентный 9 2 5" xfId="3493"/>
    <cellStyle name="Процентный 9 3" xfId="3494"/>
    <cellStyle name="Процентный 9 3 2" xfId="3495"/>
    <cellStyle name="Процентный 9 3 2 2" xfId="3496"/>
    <cellStyle name="Процентный 9 3 2 2 2" xfId="3497"/>
    <cellStyle name="Процентный 9 3 2 2 2 2" xfId="3498"/>
    <cellStyle name="Процентный 9 3 2 2 2 2 2" xfId="3499"/>
    <cellStyle name="Процентный 9 3 2 2 2 2 3" xfId="3500"/>
    <cellStyle name="Процентный 9 3 2 2 2 3" xfId="3501"/>
    <cellStyle name="Процентный 9 3 2 2 3" xfId="3502"/>
    <cellStyle name="Процентный 9 3 2 2 3 2" xfId="3503"/>
    <cellStyle name="Процентный 9 3 2 2 3 3" xfId="3504"/>
    <cellStyle name="Процентный 9 3 2 2 4" xfId="3505"/>
    <cellStyle name="Процентный 9 3 2 3" xfId="3506"/>
    <cellStyle name="Процентный 9 3 2 3 2" xfId="3507"/>
    <cellStyle name="Процентный 9 3 2 3 2 2" xfId="3508"/>
    <cellStyle name="Процентный 9 3 2 3 2 3" xfId="3509"/>
    <cellStyle name="Процентный 9 3 2 3 3" xfId="3510"/>
    <cellStyle name="Процентный 9 3 2 4" xfId="3511"/>
    <cellStyle name="Процентный 9 3 2 4 2" xfId="3512"/>
    <cellStyle name="Процентный 9 3 2 4 3" xfId="3513"/>
    <cellStyle name="Процентный 9 3 2 5" xfId="3514"/>
    <cellStyle name="Процентный 9 3 3" xfId="3515"/>
    <cellStyle name="Процентный 9 3 3 2" xfId="3516"/>
    <cellStyle name="Процентный 9 3 3 2 2" xfId="3517"/>
    <cellStyle name="Процентный 9 3 3 2 2 2" xfId="3518"/>
    <cellStyle name="Процентный 9 3 3 2 2 3" xfId="3519"/>
    <cellStyle name="Процентный 9 3 3 2 3" xfId="3520"/>
    <cellStyle name="Процентный 9 3 3 3" xfId="3521"/>
    <cellStyle name="Процентный 9 3 3 3 2" xfId="3522"/>
    <cellStyle name="Процентный 9 3 3 3 3" xfId="3523"/>
    <cellStyle name="Процентный 9 3 3 4" xfId="3524"/>
    <cellStyle name="Процентный 9 3 4" xfId="3525"/>
    <cellStyle name="Процентный 9 3 4 2" xfId="3526"/>
    <cellStyle name="Процентный 9 3 4 2 2" xfId="3527"/>
    <cellStyle name="Процентный 9 3 4 2 3" xfId="3528"/>
    <cellStyle name="Процентный 9 3 4 3" xfId="3529"/>
    <cellStyle name="Процентный 9 3 5" xfId="3530"/>
    <cellStyle name="Процентный 9 3 5 2" xfId="3531"/>
    <cellStyle name="Процентный 9 3 5 3" xfId="3532"/>
    <cellStyle name="Процентный 9 3 6" xfId="3533"/>
    <cellStyle name="Процентный 9 4" xfId="3534"/>
    <cellStyle name="Процентный 9 4 2" xfId="3535"/>
    <cellStyle name="Процентный 9 4 2 2" xfId="3536"/>
    <cellStyle name="Процентный 9 4 2 2 2" xfId="3537"/>
    <cellStyle name="Процентный 9 4 2 2 3" xfId="3538"/>
    <cellStyle name="Процентный 9 4 2 3" xfId="3539"/>
    <cellStyle name="Процентный 9 4 3" xfId="3540"/>
    <cellStyle name="Процентный 9 4 3 2" xfId="3541"/>
    <cellStyle name="Процентный 9 4 3 3" xfId="3542"/>
    <cellStyle name="Процентный 9 4 4" xfId="3543"/>
    <cellStyle name="Процентный 9 5" xfId="3544"/>
    <cellStyle name="Процентный 9 5 2" xfId="3545"/>
    <cellStyle name="Процентный 9 5 2 2" xfId="3546"/>
    <cellStyle name="Процентный 9 5 2 3" xfId="3547"/>
    <cellStyle name="Процентный 9 5 3" xfId="3548"/>
    <cellStyle name="Процентный 9 6" xfId="3549"/>
    <cellStyle name="Процентный 9 6 2" xfId="3550"/>
    <cellStyle name="Процентный 9 6 3" xfId="3551"/>
    <cellStyle name="Процентный 9 7" xfId="3552"/>
    <cellStyle name="Реквизиты" xfId="3553"/>
    <cellStyle name="Связанная ячейка 2" xfId="3554"/>
    <cellStyle name="Связанная ячейка 2 2" xfId="3555"/>
    <cellStyle name="Связанная ячейка 2 3" xfId="3556"/>
    <cellStyle name="Связанная ячейка 2 4" xfId="3557"/>
    <cellStyle name="Связанная ячейка 2 5" xfId="3558"/>
    <cellStyle name="Связанная ячейка 2 6" xfId="3559"/>
    <cellStyle name="Связанная ячейка 3" xfId="3560"/>
    <cellStyle name="Таблица 0" xfId="3561"/>
    <cellStyle name="Таблица 0-ж" xfId="3562"/>
    <cellStyle name="Таблица 1" xfId="3563"/>
    <cellStyle name="Таблица 2" xfId="3564"/>
    <cellStyle name="Таблица 3" xfId="3565"/>
    <cellStyle name="Таблица первая строка" xfId="3566"/>
    <cellStyle name="Таблица центр" xfId="3567"/>
    <cellStyle name="Таблица центр-ж" xfId="3568"/>
    <cellStyle name="Текст предупреждения 2" xfId="3569"/>
    <cellStyle name="Текст предупреждения 2 2" xfId="3570"/>
    <cellStyle name="Текст предупреждения 2 3" xfId="3571"/>
    <cellStyle name="Текст предупреждения 2 4" xfId="3572"/>
    <cellStyle name="Текст предупреждения 2 5" xfId="3573"/>
    <cellStyle name="Текст предупреждения 2 6" xfId="3574"/>
    <cellStyle name="Текст предупреждения 3" xfId="3575"/>
    <cellStyle name="Тип документа" xfId="3576"/>
    <cellStyle name="Финансовый [0] 2" xfId="3577"/>
    <cellStyle name="Финансовый [0] 3" xfId="3578"/>
    <cellStyle name="Финансовый [0] 4" xfId="3579"/>
    <cellStyle name="Финансовый 10" xfId="3580"/>
    <cellStyle name="Финансовый 11" xfId="3581"/>
    <cellStyle name="Финансовый 12" xfId="3582"/>
    <cellStyle name="Финансовый 13" xfId="3583"/>
    <cellStyle name="Финансовый 14" xfId="3584"/>
    <cellStyle name="Финансовый 15" xfId="3585"/>
    <cellStyle name="Финансовый 16" xfId="3586"/>
    <cellStyle name="Финансовый 17" xfId="3587"/>
    <cellStyle name="Финансовый 18" xfId="3588"/>
    <cellStyle name="Финансовый 19" xfId="3589"/>
    <cellStyle name="Финансовый 2" xfId="3590"/>
    <cellStyle name="Финансовый 2 2" xfId="3591"/>
    <cellStyle name="Финансовый 2 2 2" xfId="3592"/>
    <cellStyle name="Финансовый 2 2 2 2" xfId="3593"/>
    <cellStyle name="Финансовый 2 2 3" xfId="3594"/>
    <cellStyle name="Финансовый 2 3" xfId="3595"/>
    <cellStyle name="Финансовый 2 4" xfId="3596"/>
    <cellStyle name="Финансовый 2 5" xfId="3597"/>
    <cellStyle name="Финансовый 2 6" xfId="3598"/>
    <cellStyle name="Финансовый 20" xfId="3599"/>
    <cellStyle name="Финансовый 21" xfId="3600"/>
    <cellStyle name="Финансовый 22" xfId="3601"/>
    <cellStyle name="Финансовый 22 2" xfId="3602"/>
    <cellStyle name="Финансовый 22 3" xfId="3603"/>
    <cellStyle name="Финансовый 22 4" xfId="3604"/>
    <cellStyle name="Финансовый 23" xfId="3605"/>
    <cellStyle name="Финансовый 23 2" xfId="3606"/>
    <cellStyle name="Финансовый 23 3" xfId="3607"/>
    <cellStyle name="Финансовый 23 4" xfId="3608"/>
    <cellStyle name="Финансовый 24" xfId="3609"/>
    <cellStyle name="Финансовый 24 2" xfId="3610"/>
    <cellStyle name="Финансовый 24 3" xfId="3611"/>
    <cellStyle name="Финансовый 24 4" xfId="3612"/>
    <cellStyle name="Финансовый 25" xfId="3613"/>
    <cellStyle name="Финансовый 25 2" xfId="3614"/>
    <cellStyle name="Финансовый 25 3" xfId="3615"/>
    <cellStyle name="Финансовый 25 4" xfId="3616"/>
    <cellStyle name="Финансовый 26" xfId="3617"/>
    <cellStyle name="Финансовый 26 2" xfId="3618"/>
    <cellStyle name="Финансовый 26 3" xfId="3619"/>
    <cellStyle name="Финансовый 26 4" xfId="3620"/>
    <cellStyle name="Финансовый 27" xfId="3621"/>
    <cellStyle name="Финансовый 27 2" xfId="3622"/>
    <cellStyle name="Финансовый 27 3" xfId="3623"/>
    <cellStyle name="Финансовый 27 4" xfId="3624"/>
    <cellStyle name="Финансовый 28" xfId="3625"/>
    <cellStyle name="Финансовый 28 2" xfId="3626"/>
    <cellStyle name="Финансовый 28 3" xfId="3627"/>
    <cellStyle name="Финансовый 28 4" xfId="3628"/>
    <cellStyle name="Финансовый 29" xfId="3629"/>
    <cellStyle name="Финансовый 29 2" xfId="3630"/>
    <cellStyle name="Финансовый 29 3" xfId="3631"/>
    <cellStyle name="Финансовый 29 4" xfId="3632"/>
    <cellStyle name="Финансовый 3" xfId="3633"/>
    <cellStyle name="Финансовый 3 2" xfId="3634"/>
    <cellStyle name="Финансовый 3 2 2" xfId="3635"/>
    <cellStyle name="Финансовый 3 3" xfId="3636"/>
    <cellStyle name="Финансовый 3 4" xfId="3637"/>
    <cellStyle name="Финансовый 30" xfId="3638"/>
    <cellStyle name="Финансовый 30 2" xfId="3639"/>
    <cellStyle name="Финансовый 30 3" xfId="3640"/>
    <cellStyle name="Финансовый 30 4" xfId="3641"/>
    <cellStyle name="Финансовый 31" xfId="3642"/>
    <cellStyle name="Финансовый 31 2" xfId="3643"/>
    <cellStyle name="Финансовый 31 3" xfId="3644"/>
    <cellStyle name="Финансовый 31 4" xfId="3645"/>
    <cellStyle name="Финансовый 32" xfId="3646"/>
    <cellStyle name="Финансовый 32 2" xfId="3647"/>
    <cellStyle name="Финансовый 32 3" xfId="3648"/>
    <cellStyle name="Финансовый 32 4" xfId="3649"/>
    <cellStyle name="Финансовый 33" xfId="3650"/>
    <cellStyle name="Финансовый 33 2" xfId="3651"/>
    <cellStyle name="Финансовый 33 3" xfId="3652"/>
    <cellStyle name="Финансовый 33 4" xfId="3653"/>
    <cellStyle name="Финансовый 34" xfId="3654"/>
    <cellStyle name="Финансовый 34 2" xfId="3655"/>
    <cellStyle name="Финансовый 34 3" xfId="3656"/>
    <cellStyle name="Финансовый 35" xfId="3657"/>
    <cellStyle name="Финансовый 35 2" xfId="3658"/>
    <cellStyle name="Финансовый 35 3" xfId="3659"/>
    <cellStyle name="Финансовый 36" xfId="3660"/>
    <cellStyle name="Финансовый 36 2" xfId="3661"/>
    <cellStyle name="Финансовый 36 3" xfId="3662"/>
    <cellStyle name="Финансовый 37" xfId="3663"/>
    <cellStyle name="Финансовый 37 2" xfId="3664"/>
    <cellStyle name="Финансовый 37 3" xfId="3665"/>
    <cellStyle name="Финансовый 38" xfId="3666"/>
    <cellStyle name="Финансовый 38 2" xfId="3667"/>
    <cellStyle name="Финансовый 38 3" xfId="3668"/>
    <cellStyle name="Финансовый 39" xfId="3669"/>
    <cellStyle name="Финансовый 39 2" xfId="3670"/>
    <cellStyle name="Финансовый 39 3" xfId="3671"/>
    <cellStyle name="Финансовый 4" xfId="3672"/>
    <cellStyle name="Финансовый 4 2" xfId="3673"/>
    <cellStyle name="Финансовый 4 3" xfId="3674"/>
    <cellStyle name="Финансовый 40" xfId="3675"/>
    <cellStyle name="Финансовый 40 2" xfId="3676"/>
    <cellStyle name="Финансовый 40 3" xfId="3677"/>
    <cellStyle name="Финансовый 41" xfId="3678"/>
    <cellStyle name="Финансовый 41 2" xfId="3679"/>
    <cellStyle name="Финансовый 41 3" xfId="3680"/>
    <cellStyle name="Финансовый 5" xfId="3681"/>
    <cellStyle name="Финансовый 5 2" xfId="3682"/>
    <cellStyle name="Финансовый 6" xfId="3683"/>
    <cellStyle name="Финансовый 7" xfId="3684"/>
    <cellStyle name="Финансовый 8" xfId="3685"/>
    <cellStyle name="Финансовый 9" xfId="3686"/>
    <cellStyle name="Финансовый_Приложения" xfId="3687"/>
    <cellStyle name="Хороший 2" xfId="3688"/>
    <cellStyle name="Хороший 2 2" xfId="3689"/>
    <cellStyle name="Хороший 2 3" xfId="3690"/>
    <cellStyle name="Хороший 2 4" xfId="3691"/>
    <cellStyle name="Хороший 2 5" xfId="3692"/>
    <cellStyle name="Хороший 2 6" xfId="3693"/>
    <cellStyle name="Хороший 3" xfId="36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8"/>
    <pageSetUpPr fitToPage="1"/>
  </sheetPr>
  <dimension ref="A1:G63"/>
  <sheetViews>
    <sheetView view="pageBreakPreview" zoomScale="115" zoomScaleNormal="100" zoomScaleSheetLayoutView="115" workbookViewId="0">
      <selection activeCell="C13" sqref="C13"/>
    </sheetView>
  </sheetViews>
  <sheetFormatPr defaultColWidth="7" defaultRowHeight="15"/>
  <cols>
    <col min="1" max="1" width="45.109375" style="25" customWidth="1"/>
    <col min="2" max="2" width="9.44140625" style="25" customWidth="1"/>
    <col min="3" max="3" width="12" style="26" customWidth="1"/>
    <col min="4" max="4" width="9.6640625" style="25" customWidth="1"/>
    <col min="5" max="6" width="9.44140625" style="25" customWidth="1"/>
    <col min="7" max="213" width="7.109375" style="24" customWidth="1"/>
    <col min="214" max="214" width="35.33203125" style="24" customWidth="1"/>
    <col min="215" max="215" width="9.44140625" style="24" customWidth="1"/>
    <col min="216" max="216" width="12" style="24" customWidth="1"/>
    <col min="217" max="219" width="9.44140625" style="24" customWidth="1"/>
    <col min="220" max="221" width="7.109375" style="24" customWidth="1"/>
    <col min="222" max="16384" width="7" style="24"/>
  </cols>
  <sheetData>
    <row r="1" spans="1:7" ht="15.75">
      <c r="A1" s="35"/>
      <c r="B1" s="33"/>
      <c r="C1" s="34"/>
      <c r="D1" s="33"/>
      <c r="E1" s="33"/>
      <c r="F1" s="32" t="s">
        <v>189</v>
      </c>
    </row>
    <row r="2" spans="1:7" ht="15.75">
      <c r="A2" s="35"/>
      <c r="B2" s="33"/>
      <c r="C2" s="34"/>
      <c r="D2" s="33"/>
      <c r="E2" s="33"/>
      <c r="F2" s="32" t="s">
        <v>837</v>
      </c>
    </row>
    <row r="3" spans="1:7" ht="15.75">
      <c r="A3" s="35"/>
      <c r="B3" s="33"/>
      <c r="C3" s="34"/>
      <c r="D3" s="33"/>
      <c r="E3" s="33"/>
      <c r="F3" s="32" t="s">
        <v>594</v>
      </c>
    </row>
    <row r="4" spans="1:7" ht="15.75">
      <c r="A4" s="208" t="s">
        <v>595</v>
      </c>
      <c r="B4" s="208"/>
      <c r="C4" s="208"/>
      <c r="D4" s="208"/>
      <c r="E4" s="208"/>
      <c r="F4" s="208"/>
    </row>
    <row r="5" spans="1:7">
      <c r="A5" s="31"/>
      <c r="B5" s="31"/>
      <c r="C5" s="31"/>
      <c r="D5" s="31"/>
      <c r="E5" s="31"/>
      <c r="F5" s="30" t="s">
        <v>3</v>
      </c>
    </row>
    <row r="6" spans="1:7" ht="15" customHeight="1">
      <c r="A6" s="209" t="s">
        <v>190</v>
      </c>
      <c r="B6" s="210" t="s">
        <v>596</v>
      </c>
      <c r="C6" s="211" t="s">
        <v>597</v>
      </c>
      <c r="D6" s="212" t="s">
        <v>43</v>
      </c>
      <c r="E6" s="212"/>
      <c r="F6" s="212"/>
    </row>
    <row r="7" spans="1:7" ht="35.25" customHeight="1">
      <c r="A7" s="209"/>
      <c r="B7" s="210"/>
      <c r="C7" s="211"/>
      <c r="D7" s="76" t="s">
        <v>183</v>
      </c>
      <c r="E7" s="76" t="s">
        <v>251</v>
      </c>
      <c r="F7" s="76" t="s">
        <v>598</v>
      </c>
    </row>
    <row r="8" spans="1:7" ht="16.5">
      <c r="A8" s="77" t="s">
        <v>191</v>
      </c>
      <c r="B8" s="78"/>
      <c r="C8" s="104"/>
      <c r="D8" s="79"/>
      <c r="E8" s="79"/>
      <c r="F8" s="79"/>
    </row>
    <row r="9" spans="1:7" ht="16.5">
      <c r="A9" s="80" t="s">
        <v>192</v>
      </c>
      <c r="B9" s="67">
        <v>68.099999999999994</v>
      </c>
      <c r="C9" s="68">
        <f t="shared" ref="C9:C60" si="0">D9-B9</f>
        <v>0.20000000000000284</v>
      </c>
      <c r="D9" s="67">
        <v>68.3</v>
      </c>
      <c r="E9" s="67">
        <v>70.900000000000006</v>
      </c>
      <c r="F9" s="67">
        <v>72.2</v>
      </c>
    </row>
    <row r="10" spans="1:7" ht="16.5">
      <c r="A10" s="81" t="s">
        <v>193</v>
      </c>
      <c r="B10" s="67">
        <v>2700</v>
      </c>
      <c r="C10" s="68">
        <f t="shared" si="0"/>
        <v>-250</v>
      </c>
      <c r="D10" s="67">
        <v>2450</v>
      </c>
      <c r="E10" s="67">
        <v>2450</v>
      </c>
      <c r="F10" s="67">
        <v>2450</v>
      </c>
    </row>
    <row r="11" spans="1:7" ht="16.5">
      <c r="A11" s="81" t="s">
        <v>194</v>
      </c>
      <c r="B11" s="67">
        <v>8800</v>
      </c>
      <c r="C11" s="68">
        <f t="shared" si="0"/>
        <v>-300</v>
      </c>
      <c r="D11" s="67">
        <v>8500</v>
      </c>
      <c r="E11" s="67">
        <v>8500</v>
      </c>
      <c r="F11" s="67">
        <v>8500</v>
      </c>
    </row>
    <row r="12" spans="1:7" ht="16.5">
      <c r="A12" s="81" t="s">
        <v>195</v>
      </c>
      <c r="B12" s="67">
        <v>25000</v>
      </c>
      <c r="C12" s="68">
        <f t="shared" si="0"/>
        <v>-2500</v>
      </c>
      <c r="D12" s="67">
        <v>22500</v>
      </c>
      <c r="E12" s="67">
        <v>22500</v>
      </c>
      <c r="F12" s="67">
        <v>22500</v>
      </c>
    </row>
    <row r="13" spans="1:7" ht="16.5">
      <c r="A13" s="81" t="s">
        <v>196</v>
      </c>
      <c r="B13" s="67">
        <v>1700</v>
      </c>
      <c r="C13" s="68">
        <f t="shared" si="0"/>
        <v>50</v>
      </c>
      <c r="D13" s="67">
        <v>1750</v>
      </c>
      <c r="E13" s="67">
        <v>1750</v>
      </c>
      <c r="F13" s="67">
        <v>1750</v>
      </c>
    </row>
    <row r="14" spans="1:7" ht="16.5">
      <c r="A14" s="81" t="s">
        <v>197</v>
      </c>
      <c r="B14" s="67">
        <v>80</v>
      </c>
      <c r="C14" s="68">
        <f t="shared" si="0"/>
        <v>-9.9000000000000057</v>
      </c>
      <c r="D14" s="67">
        <v>70.099999999999994</v>
      </c>
      <c r="E14" s="67">
        <v>67.5</v>
      </c>
      <c r="F14" s="67">
        <v>65</v>
      </c>
    </row>
    <row r="15" spans="1:7" s="29" customFormat="1" ht="16.5">
      <c r="A15" s="82" t="s">
        <v>198</v>
      </c>
      <c r="B15" s="69">
        <v>359401.93729999999</v>
      </c>
      <c r="C15" s="104">
        <f t="shared" si="0"/>
        <v>-19002.547599999991</v>
      </c>
      <c r="D15" s="69">
        <v>340399.3897</v>
      </c>
      <c r="E15" s="69">
        <v>342511.21480000002</v>
      </c>
      <c r="F15" s="69">
        <v>317315.54550000001</v>
      </c>
      <c r="G15" s="24"/>
    </row>
    <row r="16" spans="1:7" ht="16.5">
      <c r="A16" s="83" t="s">
        <v>199</v>
      </c>
      <c r="B16" s="70">
        <v>298324.23460000003</v>
      </c>
      <c r="C16" s="68">
        <f t="shared" si="0"/>
        <v>5122.4525999999605</v>
      </c>
      <c r="D16" s="70">
        <v>303446.68719999999</v>
      </c>
      <c r="E16" s="70">
        <v>310318.42460000003</v>
      </c>
      <c r="F16" s="70">
        <v>317310.86550000001</v>
      </c>
    </row>
    <row r="17" spans="1:7" ht="16.5">
      <c r="A17" s="83" t="s">
        <v>200</v>
      </c>
      <c r="B17" s="70">
        <v>61077.702700000002</v>
      </c>
      <c r="C17" s="68">
        <f t="shared" si="0"/>
        <v>-24125.000200000002</v>
      </c>
      <c r="D17" s="70">
        <v>36952.702499999999</v>
      </c>
      <c r="E17" s="70">
        <v>32192.790199999999</v>
      </c>
      <c r="F17" s="70">
        <v>4.68</v>
      </c>
    </row>
    <row r="18" spans="1:7" s="29" customFormat="1" ht="16.5">
      <c r="A18" s="82" t="s">
        <v>201</v>
      </c>
      <c r="B18" s="69">
        <v>388183.7659</v>
      </c>
      <c r="C18" s="104">
        <f t="shared" si="0"/>
        <v>-13809.182200000039</v>
      </c>
      <c r="D18" s="69">
        <v>374374.58369999996</v>
      </c>
      <c r="E18" s="69">
        <v>384676.37669999996</v>
      </c>
      <c r="F18" s="69">
        <v>346934.9656</v>
      </c>
      <c r="G18" s="24"/>
    </row>
    <row r="19" spans="1:7" s="29" customFormat="1" ht="16.5">
      <c r="A19" s="84" t="s">
        <v>591</v>
      </c>
      <c r="B19" s="70">
        <v>0</v>
      </c>
      <c r="C19" s="68">
        <f t="shared" si="0"/>
        <v>0</v>
      </c>
      <c r="D19" s="70">
        <v>0</v>
      </c>
      <c r="E19" s="70">
        <v>17865.040499999999</v>
      </c>
      <c r="F19" s="70">
        <v>26909.9856</v>
      </c>
      <c r="G19" s="24"/>
    </row>
    <row r="20" spans="1:7" s="28" customFormat="1" ht="16.5">
      <c r="A20" s="84" t="s">
        <v>202</v>
      </c>
      <c r="B20" s="70">
        <v>127003.30719999998</v>
      </c>
      <c r="C20" s="68">
        <f t="shared" si="0"/>
        <v>-6396.4629999999888</v>
      </c>
      <c r="D20" s="70">
        <v>120606.84419999999</v>
      </c>
      <c r="E20" s="70">
        <v>114783.06880000001</v>
      </c>
      <c r="F20" s="70">
        <v>103838.28680000002</v>
      </c>
      <c r="G20" s="24"/>
    </row>
    <row r="21" spans="1:7" s="28" customFormat="1" ht="16.5">
      <c r="A21" s="85" t="s">
        <v>203</v>
      </c>
      <c r="B21" s="71"/>
      <c r="C21" s="68"/>
      <c r="D21" s="71"/>
      <c r="E21" s="71"/>
      <c r="F21" s="71"/>
      <c r="G21" s="24"/>
    </row>
    <row r="22" spans="1:7" ht="50.25" customHeight="1">
      <c r="A22" s="84" t="s">
        <v>204</v>
      </c>
      <c r="B22" s="70">
        <v>16728.590800000002</v>
      </c>
      <c r="C22" s="68">
        <f t="shared" si="0"/>
        <v>2479.4901999999965</v>
      </c>
      <c r="D22" s="70">
        <v>19208.080999999998</v>
      </c>
      <c r="E22" s="70">
        <v>19213.501</v>
      </c>
      <c r="F22" s="70">
        <v>19208.080999999998</v>
      </c>
    </row>
    <row r="23" spans="1:7" ht="33">
      <c r="A23" s="84" t="s">
        <v>205</v>
      </c>
      <c r="B23" s="70">
        <v>5823.7667999999994</v>
      </c>
      <c r="C23" s="68">
        <f t="shared" si="0"/>
        <v>-622.97919999999976</v>
      </c>
      <c r="D23" s="70">
        <v>5200.7875999999997</v>
      </c>
      <c r="E23" s="70">
        <v>5196.4515999999994</v>
      </c>
      <c r="F23" s="70">
        <v>5200.7875999999997</v>
      </c>
    </row>
    <row r="24" spans="1:7" ht="33">
      <c r="A24" s="84" t="s">
        <v>786</v>
      </c>
      <c r="B24" s="70">
        <v>2715.8</v>
      </c>
      <c r="C24" s="68">
        <f t="shared" si="0"/>
        <v>700.69999999999982</v>
      </c>
      <c r="D24" s="70">
        <v>3416.5</v>
      </c>
      <c r="E24" s="70">
        <v>3416.5</v>
      </c>
      <c r="F24" s="70">
        <v>3416.5</v>
      </c>
    </row>
    <row r="25" spans="1:7" ht="16.5">
      <c r="A25" s="84" t="s">
        <v>206</v>
      </c>
      <c r="B25" s="70">
        <v>1690.5440000000001</v>
      </c>
      <c r="C25" s="68">
        <f t="shared" si="0"/>
        <v>-376.74900000000002</v>
      </c>
      <c r="D25" s="70">
        <v>1313.7950000000001</v>
      </c>
      <c r="E25" s="70">
        <v>1352.4349999999999</v>
      </c>
      <c r="F25" s="70">
        <v>0</v>
      </c>
    </row>
    <row r="26" spans="1:7" ht="49.5">
      <c r="A26" s="84" t="s">
        <v>599</v>
      </c>
      <c r="B26" s="70">
        <v>2700.8678</v>
      </c>
      <c r="C26" s="68">
        <f t="shared" si="0"/>
        <v>-2700.8678</v>
      </c>
      <c r="D26" s="70">
        <v>0</v>
      </c>
      <c r="E26" s="70">
        <v>0</v>
      </c>
      <c r="F26" s="70">
        <v>0</v>
      </c>
    </row>
    <row r="27" spans="1:7" ht="16.5">
      <c r="A27" s="84" t="s">
        <v>207</v>
      </c>
      <c r="B27" s="70">
        <v>58710.614299999979</v>
      </c>
      <c r="C27" s="68">
        <f t="shared" si="0"/>
        <v>7801.5969000000259</v>
      </c>
      <c r="D27" s="70">
        <v>66512.211200000005</v>
      </c>
      <c r="E27" s="70">
        <v>66181.739700000006</v>
      </c>
      <c r="F27" s="70">
        <v>65736.448300000018</v>
      </c>
    </row>
    <row r="28" spans="1:7" ht="16.5">
      <c r="A28" s="84" t="s">
        <v>208</v>
      </c>
      <c r="B28" s="72">
        <v>32122.951699999998</v>
      </c>
      <c r="C28" s="68">
        <f t="shared" si="0"/>
        <v>-11618.408299999999</v>
      </c>
      <c r="D28" s="72">
        <v>20504.543399999999</v>
      </c>
      <c r="E28" s="72">
        <v>15553.173699999999</v>
      </c>
      <c r="F28" s="72">
        <v>9106.439699999999</v>
      </c>
    </row>
    <row r="29" spans="1:7" ht="16.5">
      <c r="A29" s="84" t="s">
        <v>209</v>
      </c>
      <c r="B29" s="70">
        <v>6510.1686</v>
      </c>
      <c r="C29" s="68">
        <f t="shared" si="0"/>
        <v>-2059.2062999999998</v>
      </c>
      <c r="D29" s="70">
        <v>4450.9623000000001</v>
      </c>
      <c r="E29" s="70">
        <v>3869.3041000000003</v>
      </c>
      <c r="F29" s="70">
        <v>1170.0664999999999</v>
      </c>
    </row>
    <row r="30" spans="1:7" ht="16.5">
      <c r="A30" s="85" t="s">
        <v>210</v>
      </c>
      <c r="B30" s="70">
        <v>19498.345300000001</v>
      </c>
      <c r="C30" s="68">
        <f t="shared" si="0"/>
        <v>1022.5193999999974</v>
      </c>
      <c r="D30" s="70">
        <v>20520.864699999998</v>
      </c>
      <c r="E30" s="70">
        <v>21345.468699999998</v>
      </c>
      <c r="F30" s="70">
        <v>22201.8482</v>
      </c>
    </row>
    <row r="31" spans="1:7" ht="16.5">
      <c r="A31" s="85" t="s">
        <v>211</v>
      </c>
      <c r="B31" s="73">
        <v>50.400599999999997</v>
      </c>
      <c r="C31" s="68">
        <f t="shared" si="0"/>
        <v>-24.400599999999997</v>
      </c>
      <c r="D31" s="73">
        <v>26</v>
      </c>
      <c r="E31" s="73">
        <v>26</v>
      </c>
      <c r="F31" s="73">
        <v>0</v>
      </c>
    </row>
    <row r="32" spans="1:7" ht="16.5">
      <c r="A32" s="85" t="s">
        <v>600</v>
      </c>
      <c r="B32" s="73">
        <v>0</v>
      </c>
      <c r="C32" s="68">
        <f t="shared" si="0"/>
        <v>7302.8505999999998</v>
      </c>
      <c r="D32" s="73">
        <v>7302.8505999999998</v>
      </c>
      <c r="E32" s="73">
        <v>9735.1256999999987</v>
      </c>
      <c r="F32" s="73">
        <v>9974.2458000000006</v>
      </c>
    </row>
    <row r="33" spans="1:7" ht="16.5">
      <c r="A33" s="86" t="s">
        <v>212</v>
      </c>
      <c r="B33" s="70">
        <v>0</v>
      </c>
      <c r="C33" s="68"/>
      <c r="D33" s="70">
        <v>0</v>
      </c>
      <c r="E33" s="70">
        <v>0</v>
      </c>
      <c r="F33" s="70">
        <v>0</v>
      </c>
    </row>
    <row r="34" spans="1:7" ht="16.5">
      <c r="A34" s="84" t="s">
        <v>213</v>
      </c>
      <c r="B34" s="75">
        <v>355497.62629999995</v>
      </c>
      <c r="C34" s="68">
        <f t="shared" si="0"/>
        <v>-2712.9129999999423</v>
      </c>
      <c r="D34" s="75">
        <v>352784.7133</v>
      </c>
      <c r="E34" s="75">
        <v>346125.34639999986</v>
      </c>
      <c r="F34" s="75">
        <v>299759.33380000008</v>
      </c>
    </row>
    <row r="35" spans="1:7" ht="16.5">
      <c r="A35" s="87" t="s">
        <v>214</v>
      </c>
      <c r="B35" s="75">
        <v>42898.894799999995</v>
      </c>
      <c r="C35" s="68">
        <f t="shared" si="0"/>
        <v>-17851.737299999993</v>
      </c>
      <c r="D35" s="75">
        <v>25047.157500000001</v>
      </c>
      <c r="E35" s="75">
        <v>23885.476899999998</v>
      </c>
      <c r="F35" s="75">
        <v>12861.142599999999</v>
      </c>
    </row>
    <row r="36" spans="1:7" ht="33">
      <c r="A36" s="84" t="s">
        <v>215</v>
      </c>
      <c r="B36" s="70">
        <v>23445.846500000007</v>
      </c>
      <c r="C36" s="68">
        <f t="shared" si="0"/>
        <v>4260.3819999999942</v>
      </c>
      <c r="D36" s="70">
        <v>27706.228500000001</v>
      </c>
      <c r="E36" s="70">
        <v>53061.733</v>
      </c>
      <c r="F36" s="70">
        <v>38474.867500000008</v>
      </c>
    </row>
    <row r="37" spans="1:7" ht="16.5">
      <c r="A37" s="84" t="s">
        <v>216</v>
      </c>
      <c r="B37" s="70">
        <v>22526.3073</v>
      </c>
      <c r="C37" s="68">
        <f t="shared" si="0"/>
        <v>-2796.0053000000007</v>
      </c>
      <c r="D37" s="70">
        <v>19730.302</v>
      </c>
      <c r="E37" s="70">
        <v>20809.6204</v>
      </c>
      <c r="F37" s="70">
        <v>17517.292899999997</v>
      </c>
    </row>
    <row r="38" spans="1:7" s="29" customFormat="1" ht="16.5">
      <c r="A38" s="84" t="s">
        <v>217</v>
      </c>
      <c r="B38" s="70">
        <v>3500</v>
      </c>
      <c r="C38" s="68">
        <f t="shared" si="0"/>
        <v>0</v>
      </c>
      <c r="D38" s="70">
        <v>3500</v>
      </c>
      <c r="E38" s="70">
        <v>1000</v>
      </c>
      <c r="F38" s="70">
        <v>1000</v>
      </c>
      <c r="G38" s="24"/>
    </row>
    <row r="39" spans="1:7" s="28" customFormat="1" ht="16.5">
      <c r="A39" s="82" t="s">
        <v>218</v>
      </c>
      <c r="B39" s="69">
        <v>28781.828600000001</v>
      </c>
      <c r="C39" s="104">
        <f t="shared" si="0"/>
        <v>5193.3654000000097</v>
      </c>
      <c r="D39" s="69">
        <v>33975.19400000001</v>
      </c>
      <c r="E39" s="69">
        <v>42165.161899999999</v>
      </c>
      <c r="F39" s="69">
        <v>29619.420100000036</v>
      </c>
      <c r="G39" s="24"/>
    </row>
    <row r="40" spans="1:7" ht="33">
      <c r="A40" s="83" t="s">
        <v>219</v>
      </c>
      <c r="B40" s="70">
        <v>28781.828600000001</v>
      </c>
      <c r="C40" s="68">
        <f t="shared" si="0"/>
        <v>5193.3654000000097</v>
      </c>
      <c r="D40" s="70">
        <v>33975.19400000001</v>
      </c>
      <c r="E40" s="70">
        <v>42165.161899999999</v>
      </c>
      <c r="F40" s="70">
        <v>29619.420100000036</v>
      </c>
    </row>
    <row r="41" spans="1:7" ht="33">
      <c r="A41" s="83" t="s">
        <v>220</v>
      </c>
      <c r="B41" s="70">
        <v>-13807.75</v>
      </c>
      <c r="C41" s="68">
        <f t="shared" si="0"/>
        <v>0</v>
      </c>
      <c r="D41" s="70">
        <v>-13807.75</v>
      </c>
      <c r="E41" s="70">
        <v>0</v>
      </c>
      <c r="F41" s="70">
        <v>0</v>
      </c>
    </row>
    <row r="42" spans="1:7" ht="16.5">
      <c r="A42" s="88" t="s">
        <v>221</v>
      </c>
      <c r="B42" s="74">
        <v>0</v>
      </c>
      <c r="C42" s="68">
        <f t="shared" si="0"/>
        <v>0</v>
      </c>
      <c r="D42" s="74">
        <v>0</v>
      </c>
      <c r="E42" s="74">
        <v>12500</v>
      </c>
      <c r="F42" s="74">
        <v>2400</v>
      </c>
    </row>
    <row r="43" spans="1:7" ht="16.5">
      <c r="A43" s="88" t="s">
        <v>222</v>
      </c>
      <c r="B43" s="74">
        <v>13807.75</v>
      </c>
      <c r="C43" s="68">
        <f t="shared" si="0"/>
        <v>0</v>
      </c>
      <c r="D43" s="74">
        <v>13807.75</v>
      </c>
      <c r="E43" s="74">
        <v>12500</v>
      </c>
      <c r="F43" s="74">
        <v>2400</v>
      </c>
    </row>
    <row r="44" spans="1:7" ht="17.25" customHeight="1">
      <c r="A44" s="83" t="s">
        <v>223</v>
      </c>
      <c r="B44" s="70">
        <v>0</v>
      </c>
      <c r="C44" s="68">
        <f t="shared" si="0"/>
        <v>1171.491</v>
      </c>
      <c r="D44" s="70">
        <v>1171.491</v>
      </c>
      <c r="E44" s="70">
        <v>1314.7646999999993</v>
      </c>
      <c r="F44" s="70">
        <v>4001.3085000000001</v>
      </c>
    </row>
    <row r="45" spans="1:7" ht="16.5">
      <c r="A45" s="88" t="s">
        <v>226</v>
      </c>
      <c r="B45" s="74">
        <v>5000</v>
      </c>
      <c r="C45" s="68">
        <f t="shared" si="0"/>
        <v>11171.491</v>
      </c>
      <c r="D45" s="74">
        <v>16171.491</v>
      </c>
      <c r="E45" s="74">
        <v>16314.7647</v>
      </c>
      <c r="F45" s="74">
        <v>19001.308499999999</v>
      </c>
    </row>
    <row r="46" spans="1:7" ht="16.5">
      <c r="A46" s="88" t="s">
        <v>222</v>
      </c>
      <c r="B46" s="74">
        <v>5000</v>
      </c>
      <c r="C46" s="68">
        <f t="shared" si="0"/>
        <v>10000</v>
      </c>
      <c r="D46" s="74">
        <v>15000</v>
      </c>
      <c r="E46" s="74">
        <v>15000</v>
      </c>
      <c r="F46" s="74">
        <v>15000</v>
      </c>
    </row>
    <row r="47" spans="1:7" ht="33">
      <c r="A47" s="83" t="s">
        <v>224</v>
      </c>
      <c r="B47" s="70">
        <v>834.3401999999993</v>
      </c>
      <c r="C47" s="68">
        <f t="shared" si="0"/>
        <v>6084.2076000000015</v>
      </c>
      <c r="D47" s="70">
        <v>6918.5478000000012</v>
      </c>
      <c r="E47" s="70">
        <v>35764.414299999997</v>
      </c>
      <c r="F47" s="70">
        <v>24054.985499999999</v>
      </c>
    </row>
    <row r="48" spans="1:7" ht="16.5">
      <c r="A48" s="88" t="s">
        <v>226</v>
      </c>
      <c r="B48" s="74">
        <v>22005.831200000001</v>
      </c>
      <c r="C48" s="68">
        <f t="shared" si="0"/>
        <v>6084.2076000000015</v>
      </c>
      <c r="D48" s="74">
        <v>28090.038800000002</v>
      </c>
      <c r="E48" s="74">
        <v>37079.178999999996</v>
      </c>
      <c r="F48" s="74">
        <v>28056.294000000002</v>
      </c>
    </row>
    <row r="49" spans="1:6" ht="16.5">
      <c r="A49" s="88" t="s">
        <v>222</v>
      </c>
      <c r="B49" s="74">
        <v>21171.491000000002</v>
      </c>
      <c r="C49" s="68">
        <f t="shared" si="0"/>
        <v>0</v>
      </c>
      <c r="D49" s="74">
        <v>21171.491000000002</v>
      </c>
      <c r="E49" s="74">
        <v>1314.7646999999999</v>
      </c>
      <c r="F49" s="74">
        <v>4001.3085000000001</v>
      </c>
    </row>
    <row r="50" spans="1:6" ht="49.5">
      <c r="A50" s="83" t="s">
        <v>225</v>
      </c>
      <c r="B50" s="70">
        <v>-12973.409800000001</v>
      </c>
      <c r="C50" s="68">
        <f t="shared" si="0"/>
        <v>7255.6985999999979</v>
      </c>
      <c r="D50" s="70">
        <v>-5717.7112000000034</v>
      </c>
      <c r="E50" s="70">
        <v>37079.178999999996</v>
      </c>
      <c r="F50" s="70">
        <v>28056.294000000002</v>
      </c>
    </row>
    <row r="51" spans="1:6" ht="16.5">
      <c r="A51" s="88" t="s">
        <v>226</v>
      </c>
      <c r="B51" s="74">
        <f>B42+B45+B48</f>
        <v>27005.831200000001</v>
      </c>
      <c r="C51" s="68">
        <f t="shared" si="0"/>
        <v>17255.698600000003</v>
      </c>
      <c r="D51" s="74">
        <f t="shared" ref="D51:F52" si="1">D42+D45+D48</f>
        <v>44261.529800000004</v>
      </c>
      <c r="E51" s="74">
        <f t="shared" si="1"/>
        <v>65893.943700000003</v>
      </c>
      <c r="F51" s="74">
        <f t="shared" si="1"/>
        <v>49457.602500000001</v>
      </c>
    </row>
    <row r="52" spans="1:6" ht="16.5">
      <c r="A52" s="88" t="s">
        <v>222</v>
      </c>
      <c r="B52" s="74">
        <f>B43+B46+B49</f>
        <v>39979.241000000002</v>
      </c>
      <c r="C52" s="68">
        <f t="shared" si="0"/>
        <v>10000</v>
      </c>
      <c r="D52" s="74">
        <f t="shared" si="1"/>
        <v>49979.241000000002</v>
      </c>
      <c r="E52" s="74">
        <f t="shared" si="1"/>
        <v>28814.7647</v>
      </c>
      <c r="F52" s="74">
        <f t="shared" si="1"/>
        <v>21401.308499999999</v>
      </c>
    </row>
    <row r="53" spans="1:6" ht="17.25" customHeight="1">
      <c r="A53" s="83" t="s">
        <v>227</v>
      </c>
      <c r="B53" s="70">
        <v>41920.838399999913</v>
      </c>
      <c r="C53" s="68">
        <f t="shared" si="0"/>
        <v>-2358.424099999902</v>
      </c>
      <c r="D53" s="70">
        <v>39562.414300000011</v>
      </c>
      <c r="E53" s="70">
        <v>4914.2049999999999</v>
      </c>
      <c r="F53" s="70">
        <v>1301.6479000000359</v>
      </c>
    </row>
    <row r="54" spans="1:6" ht="16.5">
      <c r="A54" s="88" t="s">
        <v>228</v>
      </c>
      <c r="B54" s="74">
        <v>-388242.16850000009</v>
      </c>
      <c r="C54" s="68">
        <f t="shared" si="0"/>
        <v>2450.7581000000937</v>
      </c>
      <c r="D54" s="74">
        <v>-385791.41039999999</v>
      </c>
      <c r="E54" s="74">
        <v>-409576.93639999995</v>
      </c>
      <c r="F54" s="74">
        <v>-368034.6262</v>
      </c>
    </row>
    <row r="55" spans="1:6" ht="16.5">
      <c r="A55" s="88" t="s">
        <v>229</v>
      </c>
      <c r="B55" s="74">
        <v>430163.00689999998</v>
      </c>
      <c r="C55" s="68">
        <f t="shared" si="0"/>
        <v>-4809.1821999999811</v>
      </c>
      <c r="D55" s="74">
        <v>425353.8247</v>
      </c>
      <c r="E55" s="74">
        <v>414491.14139999996</v>
      </c>
      <c r="F55" s="74">
        <v>369336.27410000004</v>
      </c>
    </row>
    <row r="56" spans="1:6" ht="31.5" customHeight="1">
      <c r="A56" s="83" t="s">
        <v>230</v>
      </c>
      <c r="B56" s="70">
        <v>-165.60000000000022</v>
      </c>
      <c r="C56" s="68">
        <f t="shared" si="0"/>
        <v>296.09090000000015</v>
      </c>
      <c r="D56" s="70">
        <v>130.4908999999999</v>
      </c>
      <c r="E56" s="70">
        <v>171.7778999999999</v>
      </c>
      <c r="F56" s="70">
        <v>261.47819999999996</v>
      </c>
    </row>
    <row r="57" spans="1:6" ht="16.5">
      <c r="A57" s="88" t="s">
        <v>232</v>
      </c>
      <c r="B57" s="74">
        <v>1834.3999999999999</v>
      </c>
      <c r="C57" s="68">
        <f t="shared" si="0"/>
        <v>-703.90909999999985</v>
      </c>
      <c r="D57" s="74">
        <v>1130.4909</v>
      </c>
      <c r="E57" s="74">
        <v>1171.7778999999998</v>
      </c>
      <c r="F57" s="74">
        <v>1261.4782</v>
      </c>
    </row>
    <row r="58" spans="1:6" ht="16.5">
      <c r="A58" s="88" t="s">
        <v>231</v>
      </c>
      <c r="B58" s="74">
        <v>2000</v>
      </c>
      <c r="C58" s="68">
        <f t="shared" si="0"/>
        <v>-1000</v>
      </c>
      <c r="D58" s="74">
        <v>1000</v>
      </c>
      <c r="E58" s="74">
        <v>1000</v>
      </c>
      <c r="F58" s="74">
        <v>1000</v>
      </c>
    </row>
    <row r="59" spans="1:6" ht="33">
      <c r="A59" s="84" t="s">
        <v>601</v>
      </c>
      <c r="B59" s="70">
        <v>52323.794200000004</v>
      </c>
      <c r="C59" s="68">
        <f t="shared" si="0"/>
        <v>-5717.7112000000052</v>
      </c>
      <c r="D59" s="70">
        <v>46606.082999999999</v>
      </c>
      <c r="E59" s="70">
        <v>83685.262000000002</v>
      </c>
      <c r="F59" s="70">
        <v>111741.556</v>
      </c>
    </row>
    <row r="60" spans="1:6" ht="33">
      <c r="A60" s="83" t="s">
        <v>233</v>
      </c>
      <c r="B60" s="70">
        <v>3938.3467000000001</v>
      </c>
      <c r="C60" s="68">
        <f t="shared" si="0"/>
        <v>1606.4261999999999</v>
      </c>
      <c r="D60" s="70">
        <v>5544.7728999999999</v>
      </c>
      <c r="E60" s="70">
        <v>6858.8019000000004</v>
      </c>
      <c r="F60" s="70">
        <v>7379.2285999999995</v>
      </c>
    </row>
    <row r="61" spans="1:6" ht="36.75" customHeight="1">
      <c r="A61" s="207" t="s">
        <v>785</v>
      </c>
      <c r="B61" s="207"/>
      <c r="C61" s="207"/>
      <c r="D61" s="207"/>
      <c r="E61" s="207"/>
      <c r="F61" s="207"/>
    </row>
    <row r="62" spans="1:6">
      <c r="B62" s="27"/>
      <c r="D62" s="27"/>
      <c r="E62" s="27"/>
      <c r="F62" s="27"/>
    </row>
    <row r="63" spans="1:6">
      <c r="C63" s="25"/>
    </row>
  </sheetData>
  <autoFilter ref="A7:G61"/>
  <mergeCells count="6">
    <mergeCell ref="A61:F61"/>
    <mergeCell ref="A4:F4"/>
    <mergeCell ref="A6:A7"/>
    <mergeCell ref="B6:B7"/>
    <mergeCell ref="C6:C7"/>
    <mergeCell ref="D6:F6"/>
  </mergeCells>
  <pageMargins left="0.78740157480314965" right="0.39370078740157483" top="0.31496062992125984" bottom="0.31496062992125984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/>
  </sheetPr>
  <dimension ref="A1:J23"/>
  <sheetViews>
    <sheetView tabSelected="1" workbookViewId="0">
      <selection activeCell="J2" sqref="J2"/>
    </sheetView>
  </sheetViews>
  <sheetFormatPr defaultColWidth="8.88671875" defaultRowHeight="15"/>
  <cols>
    <col min="1" max="1" width="3.6640625" style="122" customWidth="1"/>
    <col min="2" max="2" width="26.77734375" style="122" customWidth="1"/>
    <col min="3" max="3" width="7.109375" style="122" customWidth="1"/>
    <col min="4" max="4" width="10.88671875" style="122" customWidth="1"/>
    <col min="5" max="5" width="7.109375" style="122" customWidth="1"/>
    <col min="6" max="6" width="10.88671875" style="122" customWidth="1"/>
    <col min="7" max="7" width="7.109375" style="122" customWidth="1"/>
    <col min="8" max="8" width="10.88671875" style="122" customWidth="1"/>
    <col min="9" max="9" width="7.109375" style="122" customWidth="1"/>
    <col min="10" max="10" width="10.88671875" style="122" customWidth="1"/>
    <col min="11" max="16384" width="8.88671875" style="122"/>
  </cols>
  <sheetData>
    <row r="1" spans="1:10">
      <c r="A1" s="42"/>
      <c r="B1" s="42"/>
      <c r="C1" s="42"/>
      <c r="D1" s="42"/>
      <c r="E1" s="42"/>
      <c r="F1" s="42"/>
      <c r="G1" s="42"/>
      <c r="H1" s="42"/>
      <c r="I1" s="42"/>
      <c r="J1" s="125" t="s">
        <v>836</v>
      </c>
    </row>
    <row r="2" spans="1:10">
      <c r="A2" s="42"/>
      <c r="B2" s="42"/>
      <c r="C2" s="42"/>
      <c r="D2" s="42"/>
      <c r="E2" s="42"/>
      <c r="F2" s="42"/>
      <c r="G2" s="42"/>
      <c r="H2" s="42"/>
      <c r="I2" s="42"/>
      <c r="J2" s="123" t="s">
        <v>592</v>
      </c>
    </row>
    <row r="3" spans="1:10">
      <c r="A3" s="42"/>
      <c r="B3" s="42"/>
      <c r="C3" s="42"/>
      <c r="D3" s="42"/>
      <c r="E3" s="42"/>
      <c r="F3" s="42"/>
      <c r="G3" s="42"/>
      <c r="H3" s="42"/>
      <c r="I3" s="42"/>
      <c r="J3" s="123" t="s">
        <v>593</v>
      </c>
    </row>
    <row r="4" spans="1:10">
      <c r="A4" s="271" t="s">
        <v>255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>
      <c r="A5" s="42"/>
      <c r="B5" s="42"/>
      <c r="C5" s="42"/>
      <c r="D5" s="42"/>
      <c r="E5" s="42"/>
      <c r="F5" s="42"/>
      <c r="G5" s="42"/>
      <c r="H5" s="42"/>
      <c r="I5" s="42"/>
      <c r="J5" s="124" t="s">
        <v>3</v>
      </c>
    </row>
    <row r="6" spans="1:10" ht="15" customHeight="1">
      <c r="A6" s="272" t="s">
        <v>4</v>
      </c>
      <c r="B6" s="273" t="s">
        <v>42</v>
      </c>
      <c r="C6" s="274" t="s">
        <v>687</v>
      </c>
      <c r="D6" s="275"/>
      <c r="E6" s="278" t="s">
        <v>43</v>
      </c>
      <c r="F6" s="279"/>
      <c r="G6" s="279"/>
      <c r="H6" s="279"/>
      <c r="I6" s="279"/>
      <c r="J6" s="280"/>
    </row>
    <row r="7" spans="1:10">
      <c r="A7" s="272"/>
      <c r="B7" s="273"/>
      <c r="C7" s="276"/>
      <c r="D7" s="277"/>
      <c r="E7" s="278" t="s">
        <v>183</v>
      </c>
      <c r="F7" s="280"/>
      <c r="G7" s="281" t="s">
        <v>251</v>
      </c>
      <c r="H7" s="281"/>
      <c r="I7" s="281" t="s">
        <v>598</v>
      </c>
      <c r="J7" s="281"/>
    </row>
    <row r="8" spans="1:10" ht="22.5">
      <c r="A8" s="272"/>
      <c r="B8" s="273"/>
      <c r="C8" s="45" t="s">
        <v>44</v>
      </c>
      <c r="D8" s="45" t="s">
        <v>45</v>
      </c>
      <c r="E8" s="45" t="s">
        <v>44</v>
      </c>
      <c r="F8" s="45" t="s">
        <v>45</v>
      </c>
      <c r="G8" s="45" t="s">
        <v>44</v>
      </c>
      <c r="H8" s="45" t="s">
        <v>45</v>
      </c>
      <c r="I8" s="45" t="s">
        <v>44</v>
      </c>
      <c r="J8" s="45" t="s">
        <v>45</v>
      </c>
    </row>
    <row r="9" spans="1:10" ht="15.75">
      <c r="A9" s="44">
        <v>1</v>
      </c>
      <c r="B9" s="46" t="s">
        <v>49</v>
      </c>
      <c r="C9" s="43">
        <v>41</v>
      </c>
      <c r="D9" s="47">
        <v>3907601.6</v>
      </c>
      <c r="E9" s="43">
        <v>32</v>
      </c>
      <c r="F9" s="47">
        <v>4212545.2000000011</v>
      </c>
      <c r="G9" s="43">
        <v>19</v>
      </c>
      <c r="H9" s="47">
        <v>3633757</v>
      </c>
      <c r="I9" s="43">
        <v>8</v>
      </c>
      <c r="J9" s="47">
        <v>2627883.4</v>
      </c>
    </row>
    <row r="10" spans="1:10" ht="15.75">
      <c r="A10" s="44">
        <v>2</v>
      </c>
      <c r="B10" s="46" t="s">
        <v>47</v>
      </c>
      <c r="C10" s="43">
        <v>17</v>
      </c>
      <c r="D10" s="47">
        <v>9616716.4000000004</v>
      </c>
      <c r="E10" s="43">
        <v>14</v>
      </c>
      <c r="F10" s="47">
        <v>13543750.199999999</v>
      </c>
      <c r="G10" s="43">
        <v>10</v>
      </c>
      <c r="H10" s="47">
        <v>42825947.800000004</v>
      </c>
      <c r="I10" s="43">
        <v>7</v>
      </c>
      <c r="J10" s="47">
        <v>32123286.300000001</v>
      </c>
    </row>
    <row r="11" spans="1:10" ht="15.75">
      <c r="A11" s="44">
        <v>3</v>
      </c>
      <c r="B11" s="46" t="s">
        <v>46</v>
      </c>
      <c r="C11" s="43">
        <v>40</v>
      </c>
      <c r="D11" s="47">
        <v>5237951.5</v>
      </c>
      <c r="E11" s="43">
        <v>28</v>
      </c>
      <c r="F11" s="47">
        <v>3715186.7</v>
      </c>
      <c r="G11" s="43">
        <v>18</v>
      </c>
      <c r="H11" s="47">
        <v>2108253.1999999993</v>
      </c>
      <c r="I11" s="43">
        <v>16</v>
      </c>
      <c r="J11" s="47">
        <v>689882.2</v>
      </c>
    </row>
    <row r="12" spans="1:10" ht="31.5">
      <c r="A12" s="44">
        <v>4</v>
      </c>
      <c r="B12" s="46" t="s">
        <v>48</v>
      </c>
      <c r="C12" s="43">
        <v>12</v>
      </c>
      <c r="D12" s="47">
        <v>1228871.7</v>
      </c>
      <c r="E12" s="43">
        <v>14</v>
      </c>
      <c r="F12" s="47">
        <v>1541122.2000000002</v>
      </c>
      <c r="G12" s="43">
        <v>7</v>
      </c>
      <c r="H12" s="47">
        <v>1389658.4</v>
      </c>
      <c r="I12" s="43">
        <v>1</v>
      </c>
      <c r="J12" s="47">
        <v>297207.90000000002</v>
      </c>
    </row>
    <row r="13" spans="1:10" ht="31.5">
      <c r="A13" s="44">
        <v>5</v>
      </c>
      <c r="B13" s="48" t="s">
        <v>52</v>
      </c>
      <c r="C13" s="43">
        <v>9</v>
      </c>
      <c r="D13" s="47">
        <v>796578</v>
      </c>
      <c r="E13" s="43">
        <v>6</v>
      </c>
      <c r="F13" s="47">
        <v>564754.20000000007</v>
      </c>
      <c r="G13" s="43">
        <v>3</v>
      </c>
      <c r="H13" s="47">
        <v>335692.1</v>
      </c>
      <c r="I13" s="43" t="s">
        <v>184</v>
      </c>
      <c r="J13" s="47" t="s">
        <v>184</v>
      </c>
    </row>
    <row r="14" spans="1:10" ht="78.75">
      <c r="A14" s="44">
        <v>6</v>
      </c>
      <c r="B14" s="46" t="s">
        <v>50</v>
      </c>
      <c r="C14" s="43">
        <v>17</v>
      </c>
      <c r="D14" s="47">
        <v>643620.1</v>
      </c>
      <c r="E14" s="43">
        <v>17</v>
      </c>
      <c r="F14" s="47">
        <v>1209159.2</v>
      </c>
      <c r="G14" s="43">
        <v>8</v>
      </c>
      <c r="H14" s="47">
        <v>511000</v>
      </c>
      <c r="I14" s="43">
        <v>3</v>
      </c>
      <c r="J14" s="47">
        <v>350000</v>
      </c>
    </row>
    <row r="15" spans="1:10" ht="15.75">
      <c r="A15" s="44">
        <v>7</v>
      </c>
      <c r="B15" s="46" t="s">
        <v>51</v>
      </c>
      <c r="C15" s="43">
        <v>20</v>
      </c>
      <c r="D15" s="47">
        <v>897829.9</v>
      </c>
      <c r="E15" s="43">
        <v>16</v>
      </c>
      <c r="F15" s="47">
        <v>1223262.5999999999</v>
      </c>
      <c r="G15" s="43">
        <v>4</v>
      </c>
      <c r="H15" s="47">
        <v>1802561.3</v>
      </c>
      <c r="I15" s="43">
        <v>2</v>
      </c>
      <c r="J15" s="47">
        <v>2311834.7000000002</v>
      </c>
    </row>
    <row r="16" spans="1:10" ht="47.25">
      <c r="A16" s="44">
        <v>8</v>
      </c>
      <c r="B16" s="46" t="s">
        <v>54</v>
      </c>
      <c r="C16" s="43">
        <v>7</v>
      </c>
      <c r="D16" s="47">
        <v>165042.6</v>
      </c>
      <c r="E16" s="43">
        <v>6</v>
      </c>
      <c r="F16" s="47">
        <v>145642.00000000003</v>
      </c>
      <c r="G16" s="43">
        <v>1</v>
      </c>
      <c r="H16" s="47">
        <v>50658.7</v>
      </c>
      <c r="I16" s="43" t="s">
        <v>184</v>
      </c>
      <c r="J16" s="49" t="s">
        <v>184</v>
      </c>
    </row>
    <row r="17" spans="1:10" ht="15.75">
      <c r="A17" s="44">
        <v>10</v>
      </c>
      <c r="B17" s="46" t="s">
        <v>53</v>
      </c>
      <c r="C17" s="43">
        <v>1</v>
      </c>
      <c r="D17" s="47">
        <v>75000</v>
      </c>
      <c r="E17" s="43">
        <v>1</v>
      </c>
      <c r="F17" s="47">
        <v>214401.4</v>
      </c>
      <c r="G17" s="43" t="s">
        <v>184</v>
      </c>
      <c r="H17" s="49" t="s">
        <v>184</v>
      </c>
      <c r="I17" s="43" t="s">
        <v>184</v>
      </c>
      <c r="J17" s="49" t="s">
        <v>184</v>
      </c>
    </row>
    <row r="18" spans="1:10" ht="31.5">
      <c r="A18" s="44">
        <v>11</v>
      </c>
      <c r="B18" s="50" t="s">
        <v>185</v>
      </c>
      <c r="C18" s="43">
        <v>1</v>
      </c>
      <c r="D18" s="47">
        <v>78373.600000000006</v>
      </c>
      <c r="E18" s="43" t="s">
        <v>184</v>
      </c>
      <c r="F18" s="47" t="s">
        <v>184</v>
      </c>
      <c r="G18" s="43" t="s">
        <v>184</v>
      </c>
      <c r="H18" s="47" t="s">
        <v>184</v>
      </c>
      <c r="I18" s="43" t="s">
        <v>184</v>
      </c>
      <c r="J18" s="49" t="s">
        <v>184</v>
      </c>
    </row>
    <row r="19" spans="1:10" ht="78.75">
      <c r="A19" s="44">
        <v>12</v>
      </c>
      <c r="B19" s="50" t="s">
        <v>55</v>
      </c>
      <c r="C19" s="43">
        <v>4</v>
      </c>
      <c r="D19" s="47">
        <v>14882.1</v>
      </c>
      <c r="E19" s="43">
        <v>1</v>
      </c>
      <c r="F19" s="47">
        <v>55741</v>
      </c>
      <c r="G19" s="43">
        <v>1</v>
      </c>
      <c r="H19" s="47">
        <v>32300</v>
      </c>
      <c r="I19" s="43" t="s">
        <v>184</v>
      </c>
      <c r="J19" s="49" t="s">
        <v>184</v>
      </c>
    </row>
    <row r="20" spans="1:10" ht="15.75">
      <c r="A20" s="44">
        <v>13</v>
      </c>
      <c r="B20" s="50" t="s">
        <v>254</v>
      </c>
      <c r="C20" s="43">
        <v>1</v>
      </c>
      <c r="D20" s="47">
        <v>15150</v>
      </c>
      <c r="E20" s="43" t="s">
        <v>184</v>
      </c>
      <c r="F20" s="47" t="s">
        <v>184</v>
      </c>
      <c r="G20" s="43" t="s">
        <v>184</v>
      </c>
      <c r="H20" s="47" t="s">
        <v>184</v>
      </c>
      <c r="I20" s="43" t="s">
        <v>184</v>
      </c>
      <c r="J20" s="49" t="s">
        <v>184</v>
      </c>
    </row>
    <row r="21" spans="1:10" ht="31.5">
      <c r="A21" s="44">
        <v>15</v>
      </c>
      <c r="B21" s="50" t="s">
        <v>253</v>
      </c>
      <c r="C21" s="43">
        <v>2</v>
      </c>
      <c r="D21" s="47">
        <v>8896</v>
      </c>
      <c r="E21" s="43">
        <v>4</v>
      </c>
      <c r="F21" s="47">
        <v>289130</v>
      </c>
      <c r="G21" s="43">
        <v>6</v>
      </c>
      <c r="H21" s="47">
        <v>371904.5</v>
      </c>
      <c r="I21" s="43">
        <v>1</v>
      </c>
      <c r="J21" s="47">
        <v>74773</v>
      </c>
    </row>
    <row r="22" spans="1:10" ht="47.25">
      <c r="A22" s="44">
        <v>16</v>
      </c>
      <c r="B22" s="50" t="s">
        <v>252</v>
      </c>
      <c r="C22" s="43">
        <v>12</v>
      </c>
      <c r="D22" s="47">
        <v>759333</v>
      </c>
      <c r="E22" s="43">
        <v>11</v>
      </c>
      <c r="F22" s="47">
        <v>991533.80000000016</v>
      </c>
      <c r="G22" s="43" t="s">
        <v>184</v>
      </c>
      <c r="H22" s="49" t="s">
        <v>184</v>
      </c>
      <c r="I22" s="43" t="s">
        <v>184</v>
      </c>
      <c r="J22" s="49" t="s">
        <v>184</v>
      </c>
    </row>
    <row r="23" spans="1:10" ht="15" customHeight="1">
      <c r="A23" s="270" t="s">
        <v>56</v>
      </c>
      <c r="B23" s="270"/>
      <c r="C23" s="43">
        <f>SUM(C9:C22)</f>
        <v>184</v>
      </c>
      <c r="D23" s="47">
        <v>23445846.5</v>
      </c>
      <c r="E23" s="43">
        <f>SUM(E9:E22)</f>
        <v>150</v>
      </c>
      <c r="F23" s="47">
        <v>27706228.500000004</v>
      </c>
      <c r="G23" s="43">
        <f>SUM(G9:G22)</f>
        <v>77</v>
      </c>
      <c r="H23" s="47">
        <v>53061733</v>
      </c>
      <c r="I23" s="43">
        <f>SUM(I9:I22)</f>
        <v>38</v>
      </c>
      <c r="J23" s="47">
        <v>38474867.5</v>
      </c>
    </row>
  </sheetData>
  <mergeCells count="9">
    <mergeCell ref="A23:B23"/>
    <mergeCell ref="A4:J4"/>
    <mergeCell ref="A6:A8"/>
    <mergeCell ref="B6:B8"/>
    <mergeCell ref="C6:D7"/>
    <mergeCell ref="E6:J6"/>
    <mergeCell ref="E7:F7"/>
    <mergeCell ref="G7:H7"/>
    <mergeCell ref="I7:J7"/>
  </mergeCells>
  <pageMargins left="1.1023622047244095" right="0.11811023622047245" top="0.15748031496062992" bottom="0.15748031496062992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L36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ColWidth="7" defaultRowHeight="15"/>
  <cols>
    <col min="1" max="1" width="4" style="126" customWidth="1"/>
    <col min="2" max="2" width="44" style="127" customWidth="1"/>
    <col min="3" max="3" width="7.33203125" style="128" customWidth="1"/>
    <col min="4" max="4" width="7.33203125" style="128" bestFit="1" customWidth="1"/>
    <col min="5" max="5" width="6.109375" style="128" customWidth="1"/>
    <col min="6" max="6" width="7" style="128" customWidth="1"/>
    <col min="7" max="7" width="7.21875" style="128" customWidth="1"/>
    <col min="8" max="8" width="6.5546875" style="128" bestFit="1" customWidth="1"/>
    <col min="9" max="10" width="7.21875" style="128" customWidth="1"/>
    <col min="11" max="11" width="6.77734375" style="128" bestFit="1" customWidth="1"/>
    <col min="12" max="226" width="7.21875" style="128" customWidth="1"/>
    <col min="227" max="227" width="3.21875" style="128" customWidth="1"/>
    <col min="228" max="228" width="32.77734375" style="128" customWidth="1"/>
    <col min="229" max="229" width="7.21875" style="128" customWidth="1"/>
    <col min="230" max="233" width="0" style="128" hidden="1" customWidth="1"/>
    <col min="234" max="16384" width="7" style="128"/>
  </cols>
  <sheetData>
    <row r="1" spans="1:12" ht="15.75" customHeight="1">
      <c r="D1" s="129"/>
      <c r="E1" s="129"/>
      <c r="L1" s="182" t="s">
        <v>708</v>
      </c>
    </row>
    <row r="2" spans="1:12" ht="15" customHeight="1">
      <c r="D2" s="129"/>
      <c r="E2" s="129"/>
      <c r="L2" s="182" t="s">
        <v>837</v>
      </c>
    </row>
    <row r="3" spans="1:12" ht="15.75" customHeight="1">
      <c r="D3" s="129"/>
      <c r="E3" s="129"/>
      <c r="L3" s="182" t="s">
        <v>594</v>
      </c>
    </row>
    <row r="4" spans="1:12" ht="6.75" customHeight="1">
      <c r="D4" s="129"/>
      <c r="E4" s="129"/>
      <c r="L4" s="32"/>
    </row>
    <row r="5" spans="1:12" ht="18.75" customHeight="1">
      <c r="A5" s="213" t="s">
        <v>825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ht="4.5" customHeight="1">
      <c r="A6" s="130"/>
    </row>
    <row r="7" spans="1:12" s="131" customFormat="1" ht="15" customHeight="1">
      <c r="A7" s="214" t="s">
        <v>4</v>
      </c>
      <c r="B7" s="214" t="s">
        <v>710</v>
      </c>
      <c r="C7" s="215" t="s">
        <v>796</v>
      </c>
      <c r="D7" s="216"/>
      <c r="E7" s="216"/>
      <c r="F7" s="216"/>
      <c r="G7" s="216"/>
      <c r="H7" s="216"/>
      <c r="I7" s="216"/>
      <c r="J7" s="216"/>
      <c r="K7" s="216"/>
      <c r="L7" s="217"/>
    </row>
    <row r="8" spans="1:12" s="131" customFormat="1" ht="24">
      <c r="A8" s="214"/>
      <c r="B8" s="214"/>
      <c r="C8" s="132" t="s">
        <v>787</v>
      </c>
      <c r="D8" s="132" t="s">
        <v>788</v>
      </c>
      <c r="E8" s="132" t="s">
        <v>789</v>
      </c>
      <c r="F8" s="132" t="s">
        <v>790</v>
      </c>
      <c r="G8" s="132" t="s">
        <v>791</v>
      </c>
      <c r="H8" s="132" t="s">
        <v>792</v>
      </c>
      <c r="I8" s="132" t="s">
        <v>793</v>
      </c>
      <c r="J8" s="132" t="s">
        <v>794</v>
      </c>
      <c r="K8" s="132" t="s">
        <v>795</v>
      </c>
      <c r="L8" s="181" t="s">
        <v>797</v>
      </c>
    </row>
    <row r="9" spans="1:12" ht="15.75">
      <c r="A9" s="176">
        <v>1</v>
      </c>
      <c r="B9" s="134" t="s">
        <v>725</v>
      </c>
      <c r="C9" s="135">
        <v>103.4</v>
      </c>
      <c r="D9" s="135">
        <v>105.2</v>
      </c>
      <c r="E9" s="135">
        <v>116.5</v>
      </c>
      <c r="F9" s="135">
        <v>110.1</v>
      </c>
      <c r="G9" s="135">
        <v>110.6</v>
      </c>
      <c r="H9" s="135">
        <v>100.9</v>
      </c>
      <c r="I9" s="135">
        <v>105.8</v>
      </c>
      <c r="J9" s="135">
        <v>100.1</v>
      </c>
      <c r="K9" s="135">
        <v>95</v>
      </c>
      <c r="L9" s="175">
        <v>104.8</v>
      </c>
    </row>
    <row r="10" spans="1:12" ht="15.75">
      <c r="A10" s="176"/>
      <c r="B10" s="177" t="s">
        <v>203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75"/>
    </row>
    <row r="11" spans="1:12" s="131" customFormat="1" ht="15.75">
      <c r="A11" s="176" t="s">
        <v>799</v>
      </c>
      <c r="B11" s="134" t="s">
        <v>798</v>
      </c>
      <c r="C11" s="135">
        <v>109.2</v>
      </c>
      <c r="D11" s="135">
        <v>112</v>
      </c>
      <c r="E11" s="135">
        <v>111.8</v>
      </c>
      <c r="F11" s="135">
        <v>106.9</v>
      </c>
      <c r="G11" s="135">
        <v>106.4</v>
      </c>
      <c r="H11" s="135">
        <v>102.9</v>
      </c>
      <c r="I11" s="135">
        <v>96</v>
      </c>
      <c r="J11" s="135">
        <v>88.6</v>
      </c>
      <c r="K11" s="135">
        <v>90.5</v>
      </c>
      <c r="L11" s="175">
        <v>102.1</v>
      </c>
    </row>
    <row r="12" spans="1:12" s="131" customFormat="1" ht="13.5">
      <c r="A12" s="178" t="s">
        <v>800</v>
      </c>
      <c r="B12" s="179" t="s">
        <v>839</v>
      </c>
      <c r="C12" s="136">
        <v>108</v>
      </c>
      <c r="D12" s="136">
        <v>118.6</v>
      </c>
      <c r="E12" s="136">
        <v>114.3</v>
      </c>
      <c r="F12" s="136">
        <v>124.6</v>
      </c>
      <c r="G12" s="136">
        <v>109</v>
      </c>
      <c r="H12" s="136">
        <v>134.30000000000001</v>
      </c>
      <c r="I12" s="136">
        <v>135.30000000000001</v>
      </c>
      <c r="J12" s="136">
        <v>147.30000000000001</v>
      </c>
      <c r="K12" s="136">
        <v>129.69999999999999</v>
      </c>
      <c r="L12" s="180">
        <v>122.7</v>
      </c>
    </row>
    <row r="13" spans="1:12" s="131" customFormat="1" ht="13.5">
      <c r="A13" s="178" t="s">
        <v>801</v>
      </c>
      <c r="B13" s="179" t="s">
        <v>828</v>
      </c>
      <c r="C13" s="136">
        <v>108.7</v>
      </c>
      <c r="D13" s="136">
        <v>111.7</v>
      </c>
      <c r="E13" s="136">
        <v>109.2</v>
      </c>
      <c r="F13" s="136">
        <v>107.4</v>
      </c>
      <c r="G13" s="136">
        <v>104.9</v>
      </c>
      <c r="H13" s="136">
        <v>102.8</v>
      </c>
      <c r="I13" s="136">
        <v>93.7</v>
      </c>
      <c r="J13" s="136">
        <v>86.6</v>
      </c>
      <c r="K13" s="136">
        <v>88.8</v>
      </c>
      <c r="L13" s="180">
        <v>100.8</v>
      </c>
    </row>
    <row r="14" spans="1:12" s="131" customFormat="1" ht="15.75">
      <c r="A14" s="176" t="s">
        <v>803</v>
      </c>
      <c r="B14" s="134" t="s">
        <v>802</v>
      </c>
      <c r="C14" s="135">
        <v>99.5</v>
      </c>
      <c r="D14" s="135">
        <v>100.8</v>
      </c>
      <c r="E14" s="135">
        <v>123.5</v>
      </c>
      <c r="F14" s="135">
        <v>116.1</v>
      </c>
      <c r="G14" s="135">
        <v>116.7</v>
      </c>
      <c r="H14" s="135">
        <v>100.4</v>
      </c>
      <c r="I14" s="135">
        <v>112.2</v>
      </c>
      <c r="J14" s="135">
        <v>105.8</v>
      </c>
      <c r="K14" s="135">
        <v>95.6</v>
      </c>
      <c r="L14" s="175">
        <v>107</v>
      </c>
    </row>
    <row r="15" spans="1:12" s="131" customFormat="1" ht="13.5">
      <c r="A15" s="178" t="s">
        <v>804</v>
      </c>
      <c r="B15" s="179" t="s">
        <v>829</v>
      </c>
      <c r="C15" s="136">
        <v>100.9</v>
      </c>
      <c r="D15" s="136">
        <v>97.4</v>
      </c>
      <c r="E15" s="136">
        <v>100.8</v>
      </c>
      <c r="F15" s="136">
        <v>102.2</v>
      </c>
      <c r="G15" s="136">
        <v>107</v>
      </c>
      <c r="H15" s="136">
        <v>102.3</v>
      </c>
      <c r="I15" s="136">
        <v>102.5</v>
      </c>
      <c r="J15" s="136">
        <v>106.7</v>
      </c>
      <c r="K15" s="136">
        <v>103.7</v>
      </c>
      <c r="L15" s="180">
        <v>103.7</v>
      </c>
    </row>
    <row r="16" spans="1:12" s="131" customFormat="1" ht="38.25">
      <c r="A16" s="178" t="s">
        <v>805</v>
      </c>
      <c r="B16" s="179" t="s">
        <v>830</v>
      </c>
      <c r="C16" s="136">
        <v>109.2</v>
      </c>
      <c r="D16" s="136">
        <v>97.1</v>
      </c>
      <c r="E16" s="136">
        <v>89.6</v>
      </c>
      <c r="F16" s="136">
        <v>91.4</v>
      </c>
      <c r="G16" s="136">
        <v>91.6</v>
      </c>
      <c r="H16" s="136">
        <v>93.9</v>
      </c>
      <c r="I16" s="136">
        <v>89.4</v>
      </c>
      <c r="J16" s="136">
        <v>88</v>
      </c>
      <c r="K16" s="136">
        <v>78.8</v>
      </c>
      <c r="L16" s="180">
        <v>90.8</v>
      </c>
    </row>
    <row r="17" spans="1:12" s="131" customFormat="1" ht="13.5">
      <c r="A17" s="178" t="s">
        <v>806</v>
      </c>
      <c r="B17" s="179" t="s">
        <v>831</v>
      </c>
      <c r="C17" s="136">
        <v>100</v>
      </c>
      <c r="D17" s="136">
        <v>105.3</v>
      </c>
      <c r="E17" s="136">
        <v>98.6</v>
      </c>
      <c r="F17" s="136">
        <v>90</v>
      </c>
      <c r="G17" s="136">
        <v>115.9</v>
      </c>
      <c r="H17" s="136">
        <v>1030</v>
      </c>
      <c r="I17" s="136">
        <v>191.6</v>
      </c>
      <c r="J17" s="136">
        <v>104.5</v>
      </c>
      <c r="K17" s="136">
        <v>102</v>
      </c>
      <c r="L17" s="180">
        <v>121.2</v>
      </c>
    </row>
    <row r="18" spans="1:12" s="131" customFormat="1" ht="14.25" customHeight="1">
      <c r="A18" s="178" t="s">
        <v>807</v>
      </c>
      <c r="B18" s="179" t="s">
        <v>832</v>
      </c>
      <c r="C18" s="136">
        <v>113.7</v>
      </c>
      <c r="D18" s="136">
        <v>102.7</v>
      </c>
      <c r="E18" s="136">
        <v>64.099999999999994</v>
      </c>
      <c r="F18" s="136">
        <v>106.3</v>
      </c>
      <c r="G18" s="136">
        <v>47.6</v>
      </c>
      <c r="H18" s="136">
        <v>81.400000000000006</v>
      </c>
      <c r="I18" s="136">
        <v>93.5</v>
      </c>
      <c r="J18" s="136">
        <v>95.3</v>
      </c>
      <c r="K18" s="136">
        <v>81.099999999999994</v>
      </c>
      <c r="L18" s="180">
        <v>83.7</v>
      </c>
    </row>
    <row r="19" spans="1:12" s="131" customFormat="1" ht="13.5">
      <c r="A19" s="178" t="s">
        <v>808</v>
      </c>
      <c r="B19" s="179" t="s">
        <v>833</v>
      </c>
      <c r="C19" s="136">
        <v>102.7</v>
      </c>
      <c r="D19" s="136">
        <v>95.3</v>
      </c>
      <c r="E19" s="136">
        <v>114.7</v>
      </c>
      <c r="F19" s="136">
        <v>106.1</v>
      </c>
      <c r="G19" s="136">
        <v>99.9</v>
      </c>
      <c r="H19" s="136">
        <v>92.2</v>
      </c>
      <c r="I19" s="136">
        <v>99.2</v>
      </c>
      <c r="J19" s="136">
        <v>97.5</v>
      </c>
      <c r="K19" s="136">
        <v>101.8</v>
      </c>
      <c r="L19" s="180">
        <v>103.2</v>
      </c>
    </row>
    <row r="20" spans="1:12" s="131" customFormat="1" ht="13.5">
      <c r="A20" s="178" t="s">
        <v>809</v>
      </c>
      <c r="B20" s="179" t="s">
        <v>834</v>
      </c>
      <c r="C20" s="136">
        <v>99.9</v>
      </c>
      <c r="D20" s="136">
        <v>99</v>
      </c>
      <c r="E20" s="136">
        <v>133.1</v>
      </c>
      <c r="F20" s="136">
        <v>124.5</v>
      </c>
      <c r="G20" s="136">
        <v>128.9</v>
      </c>
      <c r="H20" s="136">
        <v>97.7</v>
      </c>
      <c r="I20" s="136">
        <v>110.3</v>
      </c>
      <c r="J20" s="136">
        <v>108.3</v>
      </c>
      <c r="K20" s="136">
        <v>95.5</v>
      </c>
      <c r="L20" s="180">
        <v>109</v>
      </c>
    </row>
    <row r="21" spans="1:12" s="131" customFormat="1" ht="31.5">
      <c r="A21" s="176" t="s">
        <v>810</v>
      </c>
      <c r="B21" s="137" t="s">
        <v>729</v>
      </c>
      <c r="C21" s="135">
        <v>144.9</v>
      </c>
      <c r="D21" s="135">
        <v>142.1</v>
      </c>
      <c r="E21" s="135">
        <v>139.19999999999999</v>
      </c>
      <c r="F21" s="135">
        <v>162.4</v>
      </c>
      <c r="G21" s="135">
        <v>142.6</v>
      </c>
      <c r="H21" s="135">
        <v>132.30000000000001</v>
      </c>
      <c r="I21" s="135">
        <v>131</v>
      </c>
      <c r="J21" s="135">
        <v>126.9</v>
      </c>
      <c r="K21" s="135">
        <v>106</v>
      </c>
      <c r="L21" s="175">
        <v>133.80000000000001</v>
      </c>
    </row>
    <row r="22" spans="1:12" s="131" customFormat="1" ht="31.5">
      <c r="A22" s="176" t="s">
        <v>811</v>
      </c>
      <c r="B22" s="137" t="s">
        <v>818</v>
      </c>
      <c r="C22" s="135">
        <v>148.19999999999999</v>
      </c>
      <c r="D22" s="135">
        <v>178.2</v>
      </c>
      <c r="E22" s="135">
        <v>197.7</v>
      </c>
      <c r="F22" s="135">
        <v>157.4</v>
      </c>
      <c r="G22" s="135">
        <v>132.19999999999999</v>
      </c>
      <c r="H22" s="135">
        <v>127.5</v>
      </c>
      <c r="I22" s="135">
        <v>101.1</v>
      </c>
      <c r="J22" s="135">
        <v>121.2</v>
      </c>
      <c r="K22" s="135">
        <v>104.5</v>
      </c>
      <c r="L22" s="175">
        <v>135.5</v>
      </c>
    </row>
    <row r="23" spans="1:12" s="131" customFormat="1" ht="31.5">
      <c r="A23" s="176" t="s">
        <v>812</v>
      </c>
      <c r="B23" s="137" t="s">
        <v>823</v>
      </c>
      <c r="C23" s="135">
        <v>118.4</v>
      </c>
      <c r="D23" s="135">
        <v>115.3</v>
      </c>
      <c r="E23" s="135">
        <v>105.7</v>
      </c>
      <c r="F23" s="135">
        <v>93.6</v>
      </c>
      <c r="G23" s="135">
        <v>87.2</v>
      </c>
      <c r="H23" s="135">
        <v>84.6</v>
      </c>
      <c r="I23" s="135">
        <v>83.3</v>
      </c>
      <c r="J23" s="135">
        <v>85</v>
      </c>
      <c r="K23" s="135">
        <v>81.400000000000006</v>
      </c>
      <c r="L23" s="175">
        <v>92.8</v>
      </c>
    </row>
    <row r="24" spans="1:12" s="131" customFormat="1" ht="31.5">
      <c r="A24" s="176" t="s">
        <v>813</v>
      </c>
      <c r="B24" s="137" t="s">
        <v>821</v>
      </c>
      <c r="C24" s="135">
        <v>102.6</v>
      </c>
      <c r="D24" s="135">
        <v>102.9</v>
      </c>
      <c r="E24" s="135">
        <v>104.4</v>
      </c>
      <c r="F24" s="135">
        <v>89.5</v>
      </c>
      <c r="G24" s="135">
        <v>91.2</v>
      </c>
      <c r="H24" s="135">
        <v>89.8</v>
      </c>
      <c r="I24" s="135">
        <v>92.1</v>
      </c>
      <c r="J24" s="135">
        <v>90.9</v>
      </c>
      <c r="K24" s="135">
        <v>89.2</v>
      </c>
      <c r="L24" s="175">
        <v>94.4</v>
      </c>
    </row>
    <row r="25" spans="1:12" s="131" customFormat="1" ht="31.5">
      <c r="A25" s="176" t="s">
        <v>814</v>
      </c>
      <c r="B25" s="137" t="s">
        <v>820</v>
      </c>
      <c r="C25" s="135">
        <v>111.4</v>
      </c>
      <c r="D25" s="135">
        <v>110.5</v>
      </c>
      <c r="E25" s="135">
        <v>101</v>
      </c>
      <c r="F25" s="135">
        <v>100.6</v>
      </c>
      <c r="G25" s="135">
        <v>103.2</v>
      </c>
      <c r="H25" s="135">
        <v>100</v>
      </c>
      <c r="I25" s="135">
        <v>104.3</v>
      </c>
      <c r="J25" s="135">
        <v>101.4</v>
      </c>
      <c r="K25" s="135">
        <v>102.7</v>
      </c>
      <c r="L25" s="175">
        <v>103.7</v>
      </c>
    </row>
    <row r="26" spans="1:12" s="131" customFormat="1" ht="31.5">
      <c r="A26" s="176" t="s">
        <v>815</v>
      </c>
      <c r="B26" s="137" t="s">
        <v>822</v>
      </c>
      <c r="C26" s="135">
        <v>104.8</v>
      </c>
      <c r="D26" s="135">
        <v>101.8</v>
      </c>
      <c r="E26" s="135">
        <v>107.2</v>
      </c>
      <c r="F26" s="135">
        <v>101.2</v>
      </c>
      <c r="G26" s="135">
        <v>98.5</v>
      </c>
      <c r="H26" s="135">
        <v>100</v>
      </c>
      <c r="I26" s="135">
        <v>98.5</v>
      </c>
      <c r="J26" s="135">
        <v>103</v>
      </c>
      <c r="K26" s="135">
        <v>102.1</v>
      </c>
      <c r="L26" s="175">
        <v>101.7</v>
      </c>
    </row>
    <row r="27" spans="1:12" s="131" customFormat="1" ht="15.75">
      <c r="A27" s="176" t="s">
        <v>816</v>
      </c>
      <c r="B27" s="137" t="s">
        <v>824</v>
      </c>
      <c r="C27" s="135">
        <v>105.1</v>
      </c>
      <c r="D27" s="135">
        <v>92.2</v>
      </c>
      <c r="E27" s="135">
        <v>96.3</v>
      </c>
      <c r="F27" s="135">
        <v>96.8</v>
      </c>
      <c r="G27" s="135">
        <v>102.6</v>
      </c>
      <c r="H27" s="135">
        <v>102.7</v>
      </c>
      <c r="I27" s="135">
        <v>103.9</v>
      </c>
      <c r="J27" s="135">
        <v>101.1</v>
      </c>
      <c r="K27" s="135">
        <v>100.6</v>
      </c>
      <c r="L27" s="175">
        <v>100</v>
      </c>
    </row>
    <row r="28" spans="1:12" s="131" customFormat="1" ht="33.75" customHeight="1">
      <c r="A28" s="176" t="s">
        <v>817</v>
      </c>
      <c r="B28" s="137" t="s">
        <v>841</v>
      </c>
      <c r="C28" s="135">
        <v>115.5</v>
      </c>
      <c r="D28" s="135">
        <v>113.2</v>
      </c>
      <c r="E28" s="135">
        <v>138.30000000000001</v>
      </c>
      <c r="F28" s="135">
        <v>109.9</v>
      </c>
      <c r="G28" s="135">
        <v>115.4</v>
      </c>
      <c r="H28" s="135">
        <v>110</v>
      </c>
      <c r="I28" s="135">
        <v>124.7</v>
      </c>
      <c r="J28" s="135">
        <v>117.5</v>
      </c>
      <c r="K28" s="135"/>
      <c r="L28" s="175" t="s">
        <v>826</v>
      </c>
    </row>
    <row r="29" spans="1:12" s="131" customFormat="1" ht="31.5">
      <c r="A29" s="176" t="s">
        <v>819</v>
      </c>
      <c r="B29" s="137" t="s">
        <v>735</v>
      </c>
      <c r="C29" s="135">
        <v>105.4</v>
      </c>
      <c r="D29" s="135">
        <v>103.1</v>
      </c>
      <c r="E29" s="135">
        <v>116.6</v>
      </c>
      <c r="F29" s="135">
        <v>92.1</v>
      </c>
      <c r="G29" s="135">
        <v>98.3</v>
      </c>
      <c r="H29" s="135">
        <v>94.9</v>
      </c>
      <c r="I29" s="135">
        <v>108.1</v>
      </c>
      <c r="J29" s="135">
        <v>102.7</v>
      </c>
      <c r="K29" s="135"/>
      <c r="L29" s="175" t="s">
        <v>827</v>
      </c>
    </row>
    <row r="30" spans="1:12" ht="5.25" customHeight="1">
      <c r="B30" s="139"/>
    </row>
    <row r="31" spans="1:12" s="131" customFormat="1" ht="12.75">
      <c r="A31" s="183" t="s">
        <v>835</v>
      </c>
      <c r="B31" s="140"/>
      <c r="C31" s="142"/>
      <c r="D31" s="142"/>
      <c r="E31" s="142"/>
    </row>
    <row r="32" spans="1:12" s="131" customFormat="1" ht="12.75">
      <c r="A32" s="141"/>
      <c r="B32" s="140"/>
    </row>
    <row r="33" spans="1:2" s="131" customFormat="1" ht="12.75">
      <c r="A33" s="141"/>
      <c r="B33" s="140"/>
    </row>
    <row r="34" spans="1:2" s="131" customFormat="1" ht="12.75">
      <c r="A34" s="141"/>
      <c r="B34" s="140"/>
    </row>
    <row r="35" spans="1:2" s="131" customFormat="1" ht="12.75">
      <c r="A35" s="141"/>
      <c r="B35" s="140"/>
    </row>
    <row r="36" spans="1:2" s="131" customFormat="1" ht="12.75">
      <c r="A36" s="141"/>
      <c r="B36" s="140"/>
    </row>
  </sheetData>
  <mergeCells count="4">
    <mergeCell ref="A5:L5"/>
    <mergeCell ref="A7:A8"/>
    <mergeCell ref="B7:B8"/>
    <mergeCell ref="C7:L7"/>
  </mergeCells>
  <pageMargins left="0.39370078740157483" right="0.39370078740157483" top="0.39370078740157483" bottom="0.31496062992125984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P33"/>
  <sheetViews>
    <sheetView zoomScaleNormal="100" zoomScaleSheetLayoutView="100" workbookViewId="0">
      <pane xSplit="2" ySplit="7" topLeftCell="C14" activePane="bottomRight" state="frozen"/>
      <selection pane="topRight" activeCell="C1" sqref="C1"/>
      <selection pane="bottomLeft" activeCell="A7" sqref="A7"/>
      <selection pane="bottomRight" activeCell="K11" sqref="K11"/>
    </sheetView>
  </sheetViews>
  <sheetFormatPr defaultColWidth="7" defaultRowHeight="15" outlineLevelCol="1"/>
  <cols>
    <col min="1" max="1" width="3.21875" style="185" customWidth="1"/>
    <col min="2" max="2" width="34.88671875" style="186" customWidth="1"/>
    <col min="3" max="3" width="7.21875" style="187" customWidth="1"/>
    <col min="4" max="4" width="7.33203125" style="188" customWidth="1" outlineLevel="1"/>
    <col min="5" max="5" width="7" style="188" bestFit="1" customWidth="1"/>
    <col min="6" max="6" width="6.33203125" style="188" customWidth="1"/>
    <col min="7" max="7" width="7.33203125" style="188" customWidth="1" outlineLevel="1"/>
    <col min="8" max="8" width="7.33203125" style="188" bestFit="1" customWidth="1"/>
    <col min="9" max="9" width="6.109375" style="188" customWidth="1"/>
    <col min="10" max="10" width="7" style="188" customWidth="1" outlineLevel="1"/>
    <col min="11" max="11" width="7.21875" style="188" customWidth="1"/>
    <col min="12" max="12" width="6.5546875" style="188" bestFit="1" customWidth="1"/>
    <col min="13" max="14" width="7.21875" style="188" customWidth="1" outlineLevel="1"/>
    <col min="15" max="15" width="6.77734375" style="188" bestFit="1" customWidth="1"/>
    <col min="16" max="230" width="7.21875" style="188" customWidth="1"/>
    <col min="231" max="231" width="3.21875" style="188" customWidth="1"/>
    <col min="232" max="232" width="32.77734375" style="188" customWidth="1"/>
    <col min="233" max="233" width="7.21875" style="188" customWidth="1"/>
    <col min="234" max="237" width="0" style="188" hidden="1" customWidth="1"/>
    <col min="238" max="16384" width="7" style="188"/>
  </cols>
  <sheetData>
    <row r="1" spans="1:16" ht="18.75">
      <c r="D1" s="187"/>
      <c r="H1" s="189"/>
      <c r="I1" s="189"/>
      <c r="P1" s="32" t="s">
        <v>740</v>
      </c>
    </row>
    <row r="2" spans="1:16" ht="18.75">
      <c r="D2" s="187"/>
      <c r="H2" s="189"/>
      <c r="I2" s="189"/>
      <c r="P2" s="32" t="s">
        <v>837</v>
      </c>
    </row>
    <row r="3" spans="1:16" ht="18.75">
      <c r="D3" s="187"/>
      <c r="H3" s="189"/>
      <c r="I3" s="189"/>
      <c r="P3" s="32" t="s">
        <v>594</v>
      </c>
    </row>
    <row r="4" spans="1:16" ht="18.75" customHeight="1">
      <c r="A4" s="218" t="s">
        <v>709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16" ht="15.75">
      <c r="A5" s="190"/>
      <c r="D5" s="187"/>
    </row>
    <row r="6" spans="1:16" s="191" customFormat="1">
      <c r="A6" s="214" t="s">
        <v>4</v>
      </c>
      <c r="B6" s="214" t="s">
        <v>710</v>
      </c>
      <c r="C6" s="214" t="s">
        <v>711</v>
      </c>
      <c r="D6" s="214" t="s">
        <v>0</v>
      </c>
      <c r="E6" s="214"/>
      <c r="F6" s="214"/>
      <c r="G6" s="214" t="s">
        <v>1</v>
      </c>
      <c r="H6" s="214"/>
      <c r="I6" s="214"/>
      <c r="J6" s="214" t="s">
        <v>183</v>
      </c>
      <c r="K6" s="214"/>
      <c r="L6" s="214"/>
      <c r="M6" s="214" t="s">
        <v>251</v>
      </c>
      <c r="N6" s="214"/>
      <c r="O6" s="214"/>
      <c r="P6" s="184" t="s">
        <v>598</v>
      </c>
    </row>
    <row r="7" spans="1:16" s="191" customFormat="1" ht="36">
      <c r="A7" s="214"/>
      <c r="B7" s="214"/>
      <c r="C7" s="214"/>
      <c r="D7" s="132" t="s">
        <v>712</v>
      </c>
      <c r="E7" s="132" t="s">
        <v>713</v>
      </c>
      <c r="F7" s="133" t="s">
        <v>714</v>
      </c>
      <c r="G7" s="132" t="s">
        <v>715</v>
      </c>
      <c r="H7" s="132" t="s">
        <v>716</v>
      </c>
      <c r="I7" s="133" t="s">
        <v>714</v>
      </c>
      <c r="J7" s="132" t="s">
        <v>715</v>
      </c>
      <c r="K7" s="132" t="s">
        <v>717</v>
      </c>
      <c r="L7" s="133" t="s">
        <v>714</v>
      </c>
      <c r="M7" s="132" t="s">
        <v>715</v>
      </c>
      <c r="N7" s="132" t="s">
        <v>717</v>
      </c>
      <c r="O7" s="133" t="s">
        <v>714</v>
      </c>
      <c r="P7" s="132" t="s">
        <v>717</v>
      </c>
    </row>
    <row r="8" spans="1:16" s="191" customFormat="1" ht="16.5" customHeight="1">
      <c r="A8" s="192">
        <v>1</v>
      </c>
      <c r="B8" s="193" t="s">
        <v>718</v>
      </c>
      <c r="C8" s="194" t="s">
        <v>719</v>
      </c>
      <c r="D8" s="135">
        <v>2598.2246100000002</v>
      </c>
      <c r="E8" s="135">
        <v>3127.8969999999999</v>
      </c>
      <c r="F8" s="136">
        <f>E8-D8</f>
        <v>529.67238999999972</v>
      </c>
      <c r="G8" s="135">
        <v>3222.0964300000001</v>
      </c>
      <c r="H8" s="135">
        <v>3515.68</v>
      </c>
      <c r="I8" s="136">
        <f>H8-G8</f>
        <v>293.58356999999978</v>
      </c>
      <c r="J8" s="135">
        <v>3348.3580900000002</v>
      </c>
      <c r="K8" s="135">
        <v>3615.5720000000001</v>
      </c>
      <c r="L8" s="136">
        <f t="shared" ref="L8:L25" si="0">K8-J8</f>
        <v>267.21390999999994</v>
      </c>
      <c r="M8" s="135">
        <v>3506.1454199999998</v>
      </c>
      <c r="N8" s="135">
        <v>3801.9119999999998</v>
      </c>
      <c r="O8" s="136">
        <f t="shared" ref="O8:O25" si="1">N8-M8</f>
        <v>295.76657999999998</v>
      </c>
      <c r="P8" s="135">
        <v>4001.7759999999998</v>
      </c>
    </row>
    <row r="9" spans="1:16" s="191" customFormat="1" ht="20.45" customHeight="1">
      <c r="A9" s="192">
        <v>2</v>
      </c>
      <c r="B9" s="193" t="s">
        <v>720</v>
      </c>
      <c r="C9" s="194" t="s">
        <v>721</v>
      </c>
      <c r="D9" s="135">
        <v>101.89</v>
      </c>
      <c r="E9" s="135">
        <v>101.25</v>
      </c>
      <c r="F9" s="136">
        <f t="shared" ref="F9:F25" si="2">E9-D9</f>
        <v>-0.64000000000000057</v>
      </c>
      <c r="G9" s="135">
        <v>105.09</v>
      </c>
      <c r="H9" s="135">
        <v>102.57</v>
      </c>
      <c r="I9" s="136">
        <f t="shared" ref="I9:I25" si="3">H9-G9</f>
        <v>-2.5200000000000102</v>
      </c>
      <c r="J9" s="135">
        <v>102.37</v>
      </c>
      <c r="K9" s="135">
        <v>103.02</v>
      </c>
      <c r="L9" s="136">
        <f t="shared" si="0"/>
        <v>0.64999999999999147</v>
      </c>
      <c r="M9" s="135">
        <v>102.32</v>
      </c>
      <c r="N9" s="135">
        <v>101.41</v>
      </c>
      <c r="O9" s="136">
        <f t="shared" si="1"/>
        <v>-0.90999999999999659</v>
      </c>
      <c r="P9" s="135">
        <v>102.56</v>
      </c>
    </row>
    <row r="10" spans="1:16" s="191" customFormat="1" ht="16.5" customHeight="1">
      <c r="A10" s="192">
        <v>3</v>
      </c>
      <c r="B10" s="193" t="s">
        <v>722</v>
      </c>
      <c r="C10" s="194" t="s">
        <v>721</v>
      </c>
      <c r="D10" s="135">
        <v>103.6</v>
      </c>
      <c r="E10" s="135">
        <v>107.04</v>
      </c>
      <c r="F10" s="136">
        <f t="shared" si="2"/>
        <v>3.4400000000000119</v>
      </c>
      <c r="G10" s="135">
        <v>104.8</v>
      </c>
      <c r="H10" s="135">
        <v>114.7</v>
      </c>
      <c r="I10" s="136">
        <f t="shared" si="3"/>
        <v>9.9000000000000057</v>
      </c>
      <c r="J10" s="135">
        <v>104</v>
      </c>
      <c r="K10" s="135">
        <v>106.4</v>
      </c>
      <c r="L10" s="136">
        <f t="shared" si="0"/>
        <v>2.4000000000000057</v>
      </c>
      <c r="M10" s="135">
        <v>104</v>
      </c>
      <c r="N10" s="135">
        <v>104.8</v>
      </c>
      <c r="O10" s="136">
        <f t="shared" si="1"/>
        <v>0.79999999999999716</v>
      </c>
      <c r="P10" s="135">
        <v>104</v>
      </c>
    </row>
    <row r="11" spans="1:16" s="191" customFormat="1" ht="31.5">
      <c r="A11" s="192">
        <v>4</v>
      </c>
      <c r="B11" s="193" t="s">
        <v>723</v>
      </c>
      <c r="C11" s="194" t="s">
        <v>721</v>
      </c>
      <c r="D11" s="135">
        <v>103.8</v>
      </c>
      <c r="E11" s="135">
        <v>109.04</v>
      </c>
      <c r="F11" s="136">
        <f t="shared" si="2"/>
        <v>5.2400000000000091</v>
      </c>
      <c r="G11" s="135">
        <v>103.9</v>
      </c>
      <c r="H11" s="135">
        <v>113.8</v>
      </c>
      <c r="I11" s="136">
        <f t="shared" si="3"/>
        <v>9.8999999999999915</v>
      </c>
      <c r="J11" s="135">
        <v>104</v>
      </c>
      <c r="K11" s="135">
        <v>105.5</v>
      </c>
      <c r="L11" s="136">
        <f t="shared" si="0"/>
        <v>1.5</v>
      </c>
      <c r="M11" s="135">
        <v>104</v>
      </c>
      <c r="N11" s="135">
        <v>104</v>
      </c>
      <c r="O11" s="136">
        <f t="shared" si="1"/>
        <v>0</v>
      </c>
      <c r="P11" s="135">
        <v>104</v>
      </c>
    </row>
    <row r="12" spans="1:16" s="191" customFormat="1" ht="63">
      <c r="A12" s="192">
        <v>5</v>
      </c>
      <c r="B12" s="193" t="s">
        <v>724</v>
      </c>
      <c r="C12" s="194" t="s">
        <v>719</v>
      </c>
      <c r="D12" s="135">
        <v>2567.2242000000001</v>
      </c>
      <c r="E12" s="135">
        <v>2919.1309999999999</v>
      </c>
      <c r="F12" s="136">
        <f t="shared" si="2"/>
        <v>351.90679999999975</v>
      </c>
      <c r="G12" s="135">
        <v>3170.51152</v>
      </c>
      <c r="H12" s="135">
        <v>3254.8879999999999</v>
      </c>
      <c r="I12" s="136">
        <f t="shared" si="3"/>
        <v>84.376479999999901</v>
      </c>
      <c r="J12" s="135">
        <v>3265.0650500000002</v>
      </c>
      <c r="K12" s="135">
        <v>3230.9459999999999</v>
      </c>
      <c r="L12" s="136">
        <f t="shared" si="0"/>
        <v>-34.119050000000243</v>
      </c>
      <c r="M12" s="135">
        <v>3403.94094</v>
      </c>
      <c r="N12" s="135">
        <v>3356.0369999999998</v>
      </c>
      <c r="O12" s="136">
        <f t="shared" si="1"/>
        <v>-47.903940000000148</v>
      </c>
      <c r="P12" s="135">
        <v>3514.8910000000001</v>
      </c>
    </row>
    <row r="13" spans="1:16" ht="18" customHeight="1">
      <c r="A13" s="192">
        <v>6</v>
      </c>
      <c r="B13" s="193" t="s">
        <v>725</v>
      </c>
      <c r="C13" s="194" t="s">
        <v>721</v>
      </c>
      <c r="D13" s="135">
        <v>100.99</v>
      </c>
      <c r="E13" s="135">
        <v>98.5</v>
      </c>
      <c r="F13" s="136">
        <f>E13-D13</f>
        <v>-2.4899999999999949</v>
      </c>
      <c r="G13" s="135">
        <v>106.01</v>
      </c>
      <c r="H13" s="135">
        <v>103.55</v>
      </c>
      <c r="I13" s="136">
        <f>H13-G13</f>
        <v>-2.460000000000008</v>
      </c>
      <c r="J13" s="135">
        <v>102.29</v>
      </c>
      <c r="K13" s="135">
        <v>102.91</v>
      </c>
      <c r="L13" s="136">
        <f t="shared" si="0"/>
        <v>0.61999999999999034</v>
      </c>
      <c r="M13" s="135">
        <v>102.43</v>
      </c>
      <c r="N13" s="135">
        <v>100.52</v>
      </c>
      <c r="O13" s="136">
        <f t="shared" si="1"/>
        <v>-1.9100000000000108</v>
      </c>
      <c r="P13" s="135">
        <v>102.87</v>
      </c>
    </row>
    <row r="14" spans="1:16" s="191" customFormat="1" ht="31.5">
      <c r="A14" s="192">
        <v>7</v>
      </c>
      <c r="B14" s="193" t="s">
        <v>726</v>
      </c>
      <c r="C14" s="194" t="s">
        <v>719</v>
      </c>
      <c r="D14" s="135">
        <v>87.42174</v>
      </c>
      <c r="E14" s="135">
        <v>122.60599999999999</v>
      </c>
      <c r="F14" s="136">
        <f t="shared" si="2"/>
        <v>35.184259999999995</v>
      </c>
      <c r="G14" s="135">
        <v>111.58054</v>
      </c>
      <c r="H14" s="135">
        <v>140.52000000000001</v>
      </c>
      <c r="I14" s="136">
        <f t="shared" si="3"/>
        <v>28.939460000000011</v>
      </c>
      <c r="J14" s="135">
        <v>117.7984</v>
      </c>
      <c r="K14" s="135">
        <v>150.322</v>
      </c>
      <c r="L14" s="136">
        <f t="shared" si="0"/>
        <v>32.523600000000002</v>
      </c>
      <c r="M14" s="135">
        <v>124.60388</v>
      </c>
      <c r="N14" s="135">
        <v>159.34899999999999</v>
      </c>
      <c r="O14" s="136">
        <f t="shared" si="1"/>
        <v>34.745119999999986</v>
      </c>
      <c r="P14" s="135">
        <v>168.89599999999999</v>
      </c>
    </row>
    <row r="15" spans="1:16" s="191" customFormat="1" ht="30.75" customHeight="1">
      <c r="A15" s="192">
        <v>8</v>
      </c>
      <c r="B15" s="193" t="s">
        <v>727</v>
      </c>
      <c r="C15" s="194" t="s">
        <v>721</v>
      </c>
      <c r="D15" s="138">
        <v>101.1</v>
      </c>
      <c r="E15" s="138">
        <v>96.1</v>
      </c>
      <c r="F15" s="136">
        <f t="shared" si="2"/>
        <v>-5</v>
      </c>
      <c r="G15" s="138">
        <v>103.63</v>
      </c>
      <c r="H15" s="138">
        <v>99.08</v>
      </c>
      <c r="I15" s="136">
        <f t="shared" si="3"/>
        <v>-4.5499999999999972</v>
      </c>
      <c r="J15" s="138">
        <v>101.11</v>
      </c>
      <c r="K15" s="138">
        <v>101.88</v>
      </c>
      <c r="L15" s="136">
        <f t="shared" si="0"/>
        <v>0.76999999999999602</v>
      </c>
      <c r="M15" s="138">
        <v>101.11</v>
      </c>
      <c r="N15" s="138">
        <v>101.86</v>
      </c>
      <c r="O15" s="136">
        <f t="shared" si="1"/>
        <v>0.75</v>
      </c>
      <c r="P15" s="138">
        <v>101.89</v>
      </c>
    </row>
    <row r="16" spans="1:16" s="191" customFormat="1" ht="16.5" customHeight="1">
      <c r="A16" s="192">
        <v>9</v>
      </c>
      <c r="B16" s="193" t="s">
        <v>728</v>
      </c>
      <c r="C16" s="194" t="s">
        <v>719</v>
      </c>
      <c r="D16" s="138">
        <v>148.22254000000001</v>
      </c>
      <c r="E16" s="138">
        <v>229.642</v>
      </c>
      <c r="F16" s="136">
        <f t="shared" si="2"/>
        <v>81.419459999999987</v>
      </c>
      <c r="G16" s="138">
        <v>211.46611999999999</v>
      </c>
      <c r="H16" s="138">
        <v>318.83499999999998</v>
      </c>
      <c r="I16" s="136">
        <f t="shared" si="3"/>
        <v>107.36887999999999</v>
      </c>
      <c r="J16" s="138">
        <v>228.50056000000001</v>
      </c>
      <c r="K16" s="138">
        <v>357.89800000000002</v>
      </c>
      <c r="L16" s="136">
        <f t="shared" si="0"/>
        <v>129.39744000000002</v>
      </c>
      <c r="M16" s="138">
        <v>247.85959</v>
      </c>
      <c r="N16" s="138">
        <v>388.964</v>
      </c>
      <c r="O16" s="136">
        <f t="shared" si="1"/>
        <v>141.10441</v>
      </c>
      <c r="P16" s="138">
        <v>414.2</v>
      </c>
    </row>
    <row r="17" spans="1:16" s="191" customFormat="1" ht="31.5">
      <c r="A17" s="192">
        <v>10</v>
      </c>
      <c r="B17" s="193" t="s">
        <v>729</v>
      </c>
      <c r="C17" s="194" t="s">
        <v>721</v>
      </c>
      <c r="D17" s="138">
        <v>100.4</v>
      </c>
      <c r="E17" s="138">
        <v>116.4</v>
      </c>
      <c r="F17" s="136">
        <f t="shared" si="2"/>
        <v>16</v>
      </c>
      <c r="G17" s="138">
        <v>104</v>
      </c>
      <c r="H17" s="138">
        <v>115.7</v>
      </c>
      <c r="I17" s="136">
        <f t="shared" si="3"/>
        <v>11.700000000000003</v>
      </c>
      <c r="J17" s="138">
        <v>103.7</v>
      </c>
      <c r="K17" s="138">
        <v>105.5</v>
      </c>
      <c r="L17" s="136">
        <f t="shared" si="0"/>
        <v>1.7999999999999972</v>
      </c>
      <c r="M17" s="138">
        <v>104.2</v>
      </c>
      <c r="N17" s="138">
        <v>104</v>
      </c>
      <c r="O17" s="136">
        <f t="shared" si="1"/>
        <v>-0.20000000000000284</v>
      </c>
      <c r="P17" s="138">
        <v>102</v>
      </c>
    </row>
    <row r="18" spans="1:16" s="191" customFormat="1" ht="18" customHeight="1">
      <c r="A18" s="192">
        <v>11</v>
      </c>
      <c r="B18" s="193" t="s">
        <v>730</v>
      </c>
      <c r="C18" s="194" t="s">
        <v>719</v>
      </c>
      <c r="D18" s="138">
        <v>450.88754999999998</v>
      </c>
      <c r="E18" s="138">
        <v>589.10699999999997</v>
      </c>
      <c r="F18" s="136">
        <f t="shared" si="2"/>
        <v>138.21944999999999</v>
      </c>
      <c r="G18" s="138">
        <v>644.80520999999999</v>
      </c>
      <c r="H18" s="138">
        <v>718.81</v>
      </c>
      <c r="I18" s="136">
        <f t="shared" si="3"/>
        <v>74.004789999999957</v>
      </c>
      <c r="J18" s="138">
        <v>727.49193000000002</v>
      </c>
      <c r="K18" s="138">
        <v>818.22299999999996</v>
      </c>
      <c r="L18" s="136">
        <f t="shared" si="0"/>
        <v>90.731069999999931</v>
      </c>
      <c r="M18" s="138">
        <v>781.16835000000003</v>
      </c>
      <c r="N18" s="138">
        <v>870.36099999999999</v>
      </c>
      <c r="O18" s="136">
        <f t="shared" si="1"/>
        <v>89.192649999999958</v>
      </c>
      <c r="P18" s="138">
        <v>958.52800000000002</v>
      </c>
    </row>
    <row r="19" spans="1:16" s="191" customFormat="1" ht="34.9" customHeight="1">
      <c r="A19" s="192">
        <v>12</v>
      </c>
      <c r="B19" s="193" t="s">
        <v>731</v>
      </c>
      <c r="C19" s="194" t="s">
        <v>721</v>
      </c>
      <c r="D19" s="138">
        <v>101.26</v>
      </c>
      <c r="E19" s="138">
        <v>114.2</v>
      </c>
      <c r="F19" s="136">
        <f t="shared" si="2"/>
        <v>12.939999999999998</v>
      </c>
      <c r="G19" s="138">
        <v>105.66</v>
      </c>
      <c r="H19" s="138">
        <v>103.84</v>
      </c>
      <c r="I19" s="136">
        <f t="shared" si="3"/>
        <v>-1.8199999999999932</v>
      </c>
      <c r="J19" s="138">
        <v>107.45</v>
      </c>
      <c r="K19" s="138">
        <v>106.19</v>
      </c>
      <c r="L19" s="136">
        <f t="shared" si="0"/>
        <v>-1.2600000000000051</v>
      </c>
      <c r="M19" s="138">
        <v>102.46</v>
      </c>
      <c r="N19" s="138">
        <v>100.64</v>
      </c>
      <c r="O19" s="136">
        <f t="shared" si="1"/>
        <v>-1.8199999999999932</v>
      </c>
      <c r="P19" s="138">
        <v>104.59</v>
      </c>
    </row>
    <row r="20" spans="1:16" s="191" customFormat="1" ht="33.75" customHeight="1">
      <c r="A20" s="192">
        <v>13</v>
      </c>
      <c r="B20" s="193" t="s">
        <v>732</v>
      </c>
      <c r="C20" s="194" t="s">
        <v>733</v>
      </c>
      <c r="D20" s="138">
        <v>56691.66</v>
      </c>
      <c r="E20" s="138">
        <v>60608.4</v>
      </c>
      <c r="F20" s="136">
        <f t="shared" si="2"/>
        <v>3916.739999999998</v>
      </c>
      <c r="G20" s="138">
        <v>63477.3</v>
      </c>
      <c r="H20" s="138">
        <v>71203.41</v>
      </c>
      <c r="I20" s="136">
        <f t="shared" si="3"/>
        <v>7726.1100000000006</v>
      </c>
      <c r="J20" s="138">
        <v>67603.259999999995</v>
      </c>
      <c r="K20" s="138">
        <v>77604.89</v>
      </c>
      <c r="L20" s="136">
        <f t="shared" si="0"/>
        <v>10001.630000000005</v>
      </c>
      <c r="M20" s="138">
        <v>72070.740000000005</v>
      </c>
      <c r="N20" s="138">
        <v>83603.86</v>
      </c>
      <c r="O20" s="136">
        <f t="shared" si="1"/>
        <v>11533.119999999995</v>
      </c>
      <c r="P20" s="138">
        <v>89474.21</v>
      </c>
    </row>
    <row r="21" spans="1:16" s="191" customFormat="1" ht="33" customHeight="1">
      <c r="A21" s="192">
        <v>14</v>
      </c>
      <c r="B21" s="193" t="s">
        <v>734</v>
      </c>
      <c r="C21" s="194" t="s">
        <v>733</v>
      </c>
      <c r="D21" s="138">
        <v>49437.2</v>
      </c>
      <c r="E21" s="138">
        <v>51004.7</v>
      </c>
      <c r="F21" s="136">
        <f t="shared" si="2"/>
        <v>1567.5</v>
      </c>
      <c r="G21" s="138">
        <v>54005.87</v>
      </c>
      <c r="H21" s="138">
        <v>58116.84</v>
      </c>
      <c r="I21" s="136">
        <f t="shared" si="3"/>
        <v>4110.9699999999939</v>
      </c>
      <c r="J21" s="138">
        <v>56581.15</v>
      </c>
      <c r="K21" s="138">
        <v>63111.49</v>
      </c>
      <c r="L21" s="136">
        <f t="shared" si="0"/>
        <v>6530.3399999999965</v>
      </c>
      <c r="M21" s="138">
        <v>59263.67</v>
      </c>
      <c r="N21" s="138">
        <v>66647.179999999993</v>
      </c>
      <c r="O21" s="136">
        <f t="shared" si="1"/>
        <v>7383.5099999999948</v>
      </c>
      <c r="P21" s="138">
        <v>69745.39</v>
      </c>
    </row>
    <row r="22" spans="1:16" s="191" customFormat="1" ht="33.75" customHeight="1">
      <c r="A22" s="192">
        <v>15</v>
      </c>
      <c r="B22" s="193" t="s">
        <v>735</v>
      </c>
      <c r="C22" s="194" t="s">
        <v>721</v>
      </c>
      <c r="D22" s="138">
        <v>102.29</v>
      </c>
      <c r="E22" s="138">
        <v>104.1</v>
      </c>
      <c r="F22" s="136">
        <f t="shared" si="2"/>
        <v>1.8099999999999881</v>
      </c>
      <c r="G22" s="138">
        <v>102</v>
      </c>
      <c r="H22" s="138">
        <v>102.43</v>
      </c>
      <c r="I22" s="136">
        <f t="shared" si="3"/>
        <v>0.43000000000000682</v>
      </c>
      <c r="J22" s="138">
        <v>102.4</v>
      </c>
      <c r="K22" s="138">
        <v>102.44</v>
      </c>
      <c r="L22" s="136">
        <f t="shared" si="0"/>
        <v>3.9999999999992042E-2</v>
      </c>
      <c r="M22" s="138">
        <v>102.51</v>
      </c>
      <c r="N22" s="138">
        <v>102.8</v>
      </c>
      <c r="O22" s="136">
        <f t="shared" si="1"/>
        <v>0.28999999999999204</v>
      </c>
      <c r="P22" s="138">
        <v>102.91</v>
      </c>
    </row>
    <row r="23" spans="1:16" s="191" customFormat="1" ht="31.5" customHeight="1">
      <c r="A23" s="192">
        <v>16</v>
      </c>
      <c r="B23" s="193" t="s">
        <v>736</v>
      </c>
      <c r="C23" s="194" t="s">
        <v>721</v>
      </c>
      <c r="D23" s="138">
        <v>101.9</v>
      </c>
      <c r="E23" s="138">
        <v>100.3</v>
      </c>
      <c r="F23" s="136">
        <f t="shared" si="2"/>
        <v>-1.6000000000000085</v>
      </c>
      <c r="G23" s="138">
        <v>101.14</v>
      </c>
      <c r="H23" s="138">
        <v>99.34</v>
      </c>
      <c r="I23" s="136">
        <f t="shared" si="3"/>
        <v>-1.7999999999999972</v>
      </c>
      <c r="J23" s="138">
        <v>100.74</v>
      </c>
      <c r="K23" s="138">
        <v>102.06</v>
      </c>
      <c r="L23" s="136">
        <f t="shared" si="0"/>
        <v>1.3200000000000074</v>
      </c>
      <c r="M23" s="138">
        <v>100.71</v>
      </c>
      <c r="N23" s="138">
        <v>100.77</v>
      </c>
      <c r="O23" s="136">
        <f t="shared" si="1"/>
        <v>6.0000000000002274E-2</v>
      </c>
      <c r="P23" s="138">
        <v>100.62</v>
      </c>
    </row>
    <row r="24" spans="1:16" s="191" customFormat="1" ht="31.5">
      <c r="A24" s="192">
        <v>17</v>
      </c>
      <c r="B24" s="193" t="s">
        <v>737</v>
      </c>
      <c r="C24" s="194" t="s">
        <v>721</v>
      </c>
      <c r="D24" s="138">
        <v>101.8</v>
      </c>
      <c r="E24" s="138">
        <v>101.46</v>
      </c>
      <c r="F24" s="136">
        <f t="shared" si="2"/>
        <v>-0.34000000000000341</v>
      </c>
      <c r="G24" s="138">
        <v>102.33</v>
      </c>
      <c r="H24" s="138">
        <v>99.41</v>
      </c>
      <c r="I24" s="136">
        <f t="shared" si="3"/>
        <v>-2.9200000000000017</v>
      </c>
      <c r="J24" s="138">
        <v>102.39</v>
      </c>
      <c r="K24" s="138">
        <v>102.02</v>
      </c>
      <c r="L24" s="136">
        <f t="shared" si="0"/>
        <v>-0.37000000000000455</v>
      </c>
      <c r="M24" s="138">
        <v>102.49</v>
      </c>
      <c r="N24" s="138">
        <v>102.98</v>
      </c>
      <c r="O24" s="136">
        <f t="shared" si="1"/>
        <v>0.49000000000000909</v>
      </c>
      <c r="P24" s="138">
        <v>102.83</v>
      </c>
    </row>
    <row r="25" spans="1:16" ht="30">
      <c r="A25" s="195">
        <v>18</v>
      </c>
      <c r="B25" s="196" t="s">
        <v>738</v>
      </c>
      <c r="C25" s="197" t="s">
        <v>733</v>
      </c>
      <c r="D25" s="138">
        <v>13572</v>
      </c>
      <c r="E25" s="138">
        <v>13409</v>
      </c>
      <c r="F25" s="136">
        <f t="shared" si="2"/>
        <v>-163</v>
      </c>
      <c r="G25" s="138">
        <v>13744</v>
      </c>
      <c r="H25" s="138">
        <v>14866</v>
      </c>
      <c r="I25" s="136">
        <f t="shared" si="3"/>
        <v>1122</v>
      </c>
      <c r="J25" s="138">
        <v>14575</v>
      </c>
      <c r="K25" s="138">
        <v>15956</v>
      </c>
      <c r="L25" s="136">
        <f t="shared" si="0"/>
        <v>1381</v>
      </c>
      <c r="M25" s="138">
        <v>15627</v>
      </c>
      <c r="N25" s="138">
        <v>16704</v>
      </c>
      <c r="O25" s="136">
        <f t="shared" si="1"/>
        <v>1077</v>
      </c>
      <c r="P25" s="138">
        <v>17648</v>
      </c>
    </row>
    <row r="26" spans="1:16" ht="5.25" customHeight="1">
      <c r="B26" s="198"/>
    </row>
    <row r="27" spans="1:16" s="191" customFormat="1" ht="12.75">
      <c r="A27" s="199" t="s">
        <v>739</v>
      </c>
      <c r="B27" s="200"/>
      <c r="C27" s="201"/>
    </row>
    <row r="28" spans="1:16" s="191" customFormat="1" ht="12.75">
      <c r="A28" s="202"/>
      <c r="B28" s="200"/>
      <c r="C28" s="201"/>
      <c r="E28" s="203"/>
      <c r="G28" s="203"/>
      <c r="H28" s="203"/>
      <c r="I28" s="203"/>
    </row>
    <row r="29" spans="1:16" s="191" customFormat="1" ht="12.75">
      <c r="A29" s="202"/>
      <c r="B29" s="200"/>
      <c r="C29" s="201"/>
    </row>
    <row r="30" spans="1:16" s="191" customFormat="1" ht="12.75">
      <c r="A30" s="202"/>
      <c r="B30" s="200"/>
      <c r="C30" s="201"/>
    </row>
    <row r="31" spans="1:16" s="191" customFormat="1" ht="12.75">
      <c r="A31" s="202"/>
      <c r="B31" s="200"/>
      <c r="C31" s="201"/>
    </row>
    <row r="32" spans="1:16" s="191" customFormat="1" ht="12.75">
      <c r="A32" s="202"/>
      <c r="B32" s="200"/>
      <c r="C32" s="201"/>
    </row>
    <row r="33" spans="1:3" s="191" customFormat="1" ht="12.75">
      <c r="A33" s="202"/>
      <c r="B33" s="200"/>
      <c r="C33" s="201"/>
    </row>
  </sheetData>
  <protectedRanges>
    <protectedRange password="CE28" sqref="B24" name="Диапазон1" securityDescriptor="O:WDG:WDD:(D;;CC;;;S-1-5-21-752577191-1578380760-918191243-5622)(A;;CC;;;S-1-5-21-752577191-1578380760-918191243-5488)"/>
  </protectedRanges>
  <mergeCells count="8">
    <mergeCell ref="A4:P4"/>
    <mergeCell ref="A6:A7"/>
    <mergeCell ref="B6:B7"/>
    <mergeCell ref="C6:C7"/>
    <mergeCell ref="D6:F6"/>
    <mergeCell ref="G6:I6"/>
    <mergeCell ref="J6:L6"/>
    <mergeCell ref="M6:O6"/>
  </mergeCells>
  <pageMargins left="0.39370078740157483" right="0.39370078740157483" top="0.39370078740157483" bottom="0.31496062992125984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P20"/>
  <sheetViews>
    <sheetView zoomScale="90" zoomScaleNormal="90" zoomScaleSheetLayoutView="90" workbookViewId="0">
      <selection activeCell="D7" sqref="D7:D8"/>
    </sheetView>
  </sheetViews>
  <sheetFormatPr defaultColWidth="2.77734375" defaultRowHeight="15"/>
  <cols>
    <col min="1" max="1" width="26.21875" style="204" customWidth="1"/>
    <col min="2" max="3" width="5.33203125" style="204" customWidth="1"/>
    <col min="4" max="4" width="9.77734375" style="204" customWidth="1"/>
    <col min="5" max="6" width="5.33203125" style="204" customWidth="1"/>
    <col min="7" max="7" width="9.33203125" style="204" customWidth="1"/>
    <col min="8" max="9" width="5.21875" style="204" customWidth="1"/>
    <col min="10" max="10" width="9.44140625" style="204" customWidth="1"/>
    <col min="11" max="12" width="5.33203125" style="204" customWidth="1"/>
    <col min="13" max="13" width="9.33203125" style="204" customWidth="1"/>
    <col min="14" max="15" width="5.21875" style="204" customWidth="1"/>
    <col min="16" max="16" width="9.44140625" style="204" customWidth="1"/>
    <col min="17" max="234" width="7.21875" style="204" customWidth="1"/>
    <col min="235" max="16384" width="2.77734375" style="204"/>
  </cols>
  <sheetData>
    <row r="1" spans="1:16" ht="18" customHeight="1">
      <c r="C1" s="205"/>
      <c r="P1" s="32" t="s">
        <v>236</v>
      </c>
    </row>
    <row r="2" spans="1:16" ht="18" customHeight="1">
      <c r="C2" s="205"/>
      <c r="P2" s="32" t="s">
        <v>837</v>
      </c>
    </row>
    <row r="3" spans="1:16" ht="18" customHeight="1">
      <c r="C3" s="205"/>
      <c r="P3" s="32" t="s">
        <v>594</v>
      </c>
    </row>
    <row r="4" spans="1:16" ht="18.75">
      <c r="A4" s="223" t="s">
        <v>840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</row>
    <row r="5" spans="1:16" ht="21" customHeight="1">
      <c r="A5" s="224" t="s">
        <v>741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</row>
    <row r="6" spans="1:16" ht="18" customHeight="1">
      <c r="A6" s="225" t="s">
        <v>742</v>
      </c>
      <c r="B6" s="228" t="s">
        <v>743</v>
      </c>
      <c r="C6" s="229"/>
      <c r="D6" s="230"/>
      <c r="E6" s="228" t="s">
        <v>744</v>
      </c>
      <c r="F6" s="229"/>
      <c r="G6" s="230"/>
      <c r="H6" s="228" t="s">
        <v>745</v>
      </c>
      <c r="I6" s="229"/>
      <c r="J6" s="230"/>
      <c r="K6" s="228" t="s">
        <v>746</v>
      </c>
      <c r="L6" s="229"/>
      <c r="M6" s="230"/>
      <c r="N6" s="228" t="s">
        <v>747</v>
      </c>
      <c r="O6" s="229"/>
      <c r="P6" s="230"/>
    </row>
    <row r="7" spans="1:16" ht="19.5" customHeight="1">
      <c r="A7" s="226"/>
      <c r="B7" s="219" t="s">
        <v>748</v>
      </c>
      <c r="C7" s="220"/>
      <c r="D7" s="221" t="s">
        <v>749</v>
      </c>
      <c r="E7" s="219" t="s">
        <v>750</v>
      </c>
      <c r="F7" s="220"/>
      <c r="G7" s="221" t="s">
        <v>749</v>
      </c>
      <c r="H7" s="219" t="s">
        <v>751</v>
      </c>
      <c r="I7" s="220"/>
      <c r="J7" s="221" t="s">
        <v>749</v>
      </c>
      <c r="K7" s="219" t="s">
        <v>751</v>
      </c>
      <c r="L7" s="220"/>
      <c r="M7" s="221" t="s">
        <v>749</v>
      </c>
      <c r="N7" s="219" t="s">
        <v>751</v>
      </c>
      <c r="O7" s="220"/>
      <c r="P7" s="221" t="s">
        <v>749</v>
      </c>
    </row>
    <row r="8" spans="1:16" s="206" customFormat="1" ht="17.25" customHeight="1">
      <c r="A8" s="227"/>
      <c r="B8" s="143" t="s">
        <v>752</v>
      </c>
      <c r="C8" s="143" t="s">
        <v>753</v>
      </c>
      <c r="D8" s="222"/>
      <c r="E8" s="143" t="s">
        <v>752</v>
      </c>
      <c r="F8" s="143" t="s">
        <v>753</v>
      </c>
      <c r="G8" s="222"/>
      <c r="H8" s="143" t="s">
        <v>752</v>
      </c>
      <c r="I8" s="143" t="s">
        <v>753</v>
      </c>
      <c r="J8" s="222"/>
      <c r="K8" s="143" t="s">
        <v>752</v>
      </c>
      <c r="L8" s="143" t="s">
        <v>753</v>
      </c>
      <c r="M8" s="222"/>
      <c r="N8" s="143" t="s">
        <v>752</v>
      </c>
      <c r="O8" s="143" t="s">
        <v>753</v>
      </c>
      <c r="P8" s="222"/>
    </row>
    <row r="9" spans="1:16" ht="27.75" customHeight="1">
      <c r="A9" s="144" t="s">
        <v>754</v>
      </c>
      <c r="B9" s="145">
        <v>4.7</v>
      </c>
      <c r="C9" s="145">
        <v>1.25</v>
      </c>
      <c r="D9" s="146">
        <f t="shared" ref="D9:D17" si="0">C9-B9</f>
        <v>-3.45</v>
      </c>
      <c r="E9" s="145">
        <v>-2.9</v>
      </c>
      <c r="F9" s="145">
        <v>2.57</v>
      </c>
      <c r="G9" s="146">
        <f>F9-E9</f>
        <v>5.47</v>
      </c>
      <c r="H9" s="145">
        <v>-0.8</v>
      </c>
      <c r="I9" s="145">
        <v>3.02</v>
      </c>
      <c r="J9" s="146">
        <f t="shared" ref="J9:J17" si="1">I9-H9</f>
        <v>3.8200000000000003</v>
      </c>
      <c r="K9" s="145">
        <v>2.6</v>
      </c>
      <c r="L9" s="145">
        <v>1.41</v>
      </c>
      <c r="M9" s="146">
        <f t="shared" ref="M9:M17" si="2">L9-K9</f>
        <v>-1.1900000000000002</v>
      </c>
      <c r="N9" s="145">
        <v>2.6</v>
      </c>
      <c r="O9" s="145">
        <v>2.56</v>
      </c>
      <c r="P9" s="146">
        <f t="shared" ref="P9:P17" si="3">O9-N9</f>
        <v>-4.0000000000000036E-2</v>
      </c>
    </row>
    <row r="10" spans="1:16" ht="27.75" customHeight="1">
      <c r="A10" s="147" t="s">
        <v>755</v>
      </c>
      <c r="B10" s="148">
        <v>6.4</v>
      </c>
      <c r="C10" s="148">
        <v>-1.5</v>
      </c>
      <c r="D10" s="146">
        <f t="shared" si="0"/>
        <v>-7.9</v>
      </c>
      <c r="E10" s="148">
        <v>-1.8</v>
      </c>
      <c r="F10" s="148">
        <v>3.55</v>
      </c>
      <c r="G10" s="146">
        <f t="shared" ref="G10:G17" si="4">F10-E10</f>
        <v>5.35</v>
      </c>
      <c r="H10" s="148">
        <v>-1.3</v>
      </c>
      <c r="I10" s="148">
        <v>2.91</v>
      </c>
      <c r="J10" s="146">
        <f t="shared" si="1"/>
        <v>4.21</v>
      </c>
      <c r="K10" s="148">
        <v>2.2000000000000002</v>
      </c>
      <c r="L10" s="148">
        <v>0.52</v>
      </c>
      <c r="M10" s="146">
        <f t="shared" si="2"/>
        <v>-1.6800000000000002</v>
      </c>
      <c r="N10" s="148">
        <v>2.2999999999999998</v>
      </c>
      <c r="O10" s="148">
        <v>2.87</v>
      </c>
      <c r="P10" s="146">
        <f t="shared" si="3"/>
        <v>0.57000000000000028</v>
      </c>
    </row>
    <row r="11" spans="1:16" ht="27.75" customHeight="1">
      <c r="A11" s="147" t="s">
        <v>756</v>
      </c>
      <c r="B11" s="148">
        <v>-0.9</v>
      </c>
      <c r="C11" s="148">
        <f>96.1-100</f>
        <v>-3.9000000000000057</v>
      </c>
      <c r="D11" s="146">
        <f>C11-B11</f>
        <v>-3.0000000000000058</v>
      </c>
      <c r="E11" s="148">
        <v>0.5</v>
      </c>
      <c r="F11" s="148">
        <f>99.08-100</f>
        <v>-0.92000000000000171</v>
      </c>
      <c r="G11" s="146">
        <f>F11-E11</f>
        <v>-1.4200000000000017</v>
      </c>
      <c r="H11" s="148">
        <v>1.6</v>
      </c>
      <c r="I11" s="148">
        <v>1.88</v>
      </c>
      <c r="J11" s="146">
        <f t="shared" si="1"/>
        <v>0.2799999999999998</v>
      </c>
      <c r="K11" s="148">
        <v>1.7</v>
      </c>
      <c r="L11" s="148">
        <v>1.86</v>
      </c>
      <c r="M11" s="146">
        <f t="shared" si="2"/>
        <v>0.16000000000000014</v>
      </c>
      <c r="N11" s="148">
        <v>1.7</v>
      </c>
      <c r="O11" s="148">
        <v>1.89</v>
      </c>
      <c r="P11" s="146">
        <f t="shared" si="3"/>
        <v>0.18999999999999995</v>
      </c>
    </row>
    <row r="12" spans="1:16" ht="27.75" customHeight="1">
      <c r="A12" s="147" t="s">
        <v>757</v>
      </c>
      <c r="B12" s="148">
        <v>7.8</v>
      </c>
      <c r="C12" s="148">
        <v>3.9</v>
      </c>
      <c r="D12" s="146">
        <f t="shared" si="0"/>
        <v>-3.9</v>
      </c>
      <c r="E12" s="148">
        <v>-6.1</v>
      </c>
      <c r="F12" s="148">
        <f>95.33-100</f>
        <v>-4.6700000000000017</v>
      </c>
      <c r="G12" s="146">
        <f t="shared" si="4"/>
        <v>1.4299999999999979</v>
      </c>
      <c r="H12" s="148">
        <v>2.7</v>
      </c>
      <c r="I12" s="148">
        <v>2.5</v>
      </c>
      <c r="J12" s="146">
        <f t="shared" si="1"/>
        <v>-0.20000000000000018</v>
      </c>
      <c r="K12" s="148">
        <v>3.7</v>
      </c>
      <c r="L12" s="148">
        <v>3.5</v>
      </c>
      <c r="M12" s="146">
        <f t="shared" si="2"/>
        <v>-0.20000000000000018</v>
      </c>
      <c r="N12" s="148">
        <v>3.1</v>
      </c>
      <c r="O12" s="148">
        <v>3</v>
      </c>
      <c r="P12" s="146">
        <f t="shared" si="3"/>
        <v>-0.10000000000000009</v>
      </c>
    </row>
    <row r="13" spans="1:16" ht="27.75" customHeight="1">
      <c r="A13" s="147" t="s">
        <v>758</v>
      </c>
      <c r="B13" s="148">
        <v>16.7</v>
      </c>
      <c r="C13" s="148">
        <v>20</v>
      </c>
      <c r="D13" s="146">
        <f>C13-B13</f>
        <v>3.3000000000000007</v>
      </c>
      <c r="E13" s="148">
        <v>-1</v>
      </c>
      <c r="F13" s="148">
        <f>91.82-100</f>
        <v>-8.1800000000000068</v>
      </c>
      <c r="G13" s="146">
        <f>F13-E13</f>
        <v>-7.1800000000000068</v>
      </c>
      <c r="H13" s="148">
        <v>1.9</v>
      </c>
      <c r="I13" s="148">
        <v>2.7</v>
      </c>
      <c r="J13" s="146">
        <f t="shared" si="1"/>
        <v>0.80000000000000027</v>
      </c>
      <c r="K13" s="148">
        <v>2.5</v>
      </c>
      <c r="L13" s="148">
        <v>3.64</v>
      </c>
      <c r="M13" s="146">
        <f t="shared" si="2"/>
        <v>1.1400000000000001</v>
      </c>
      <c r="N13" s="148">
        <v>2.5</v>
      </c>
      <c r="O13" s="148">
        <v>3.33</v>
      </c>
      <c r="P13" s="146">
        <f t="shared" si="3"/>
        <v>0.83000000000000007</v>
      </c>
    </row>
    <row r="14" spans="1:16" ht="39.75" customHeight="1">
      <c r="A14" s="147" t="s">
        <v>759</v>
      </c>
      <c r="B14" s="148">
        <v>7.7</v>
      </c>
      <c r="C14" s="148">
        <v>14.2</v>
      </c>
      <c r="D14" s="146">
        <f t="shared" si="0"/>
        <v>6.4999999999999991</v>
      </c>
      <c r="E14" s="148">
        <v>-2</v>
      </c>
      <c r="F14" s="148">
        <v>3.84</v>
      </c>
      <c r="G14" s="146">
        <f t="shared" si="4"/>
        <v>5.84</v>
      </c>
      <c r="H14" s="148">
        <v>-1</v>
      </c>
      <c r="I14" s="148">
        <v>6.19</v>
      </c>
      <c r="J14" s="146">
        <f t="shared" si="1"/>
        <v>7.19</v>
      </c>
      <c r="K14" s="148">
        <v>3.9</v>
      </c>
      <c r="L14" s="148">
        <v>0.64</v>
      </c>
      <c r="M14" s="146">
        <f t="shared" si="2"/>
        <v>-3.26</v>
      </c>
      <c r="N14" s="148">
        <v>3.7</v>
      </c>
      <c r="O14" s="148">
        <v>4.59</v>
      </c>
      <c r="P14" s="146">
        <f t="shared" si="3"/>
        <v>0.88999999999999968</v>
      </c>
    </row>
    <row r="15" spans="1:16" ht="27.75" customHeight="1">
      <c r="A15" s="147" t="s">
        <v>760</v>
      </c>
      <c r="B15" s="148">
        <v>4.5</v>
      </c>
      <c r="C15" s="148">
        <v>4.0999999999999996</v>
      </c>
      <c r="D15" s="146">
        <f t="shared" si="0"/>
        <v>-0.40000000000000036</v>
      </c>
      <c r="E15" s="148">
        <v>-2</v>
      </c>
      <c r="F15" s="148">
        <v>2.4300000000000002</v>
      </c>
      <c r="G15" s="146">
        <f t="shared" si="4"/>
        <v>4.43</v>
      </c>
      <c r="H15" s="148">
        <v>2.6</v>
      </c>
      <c r="I15" s="148">
        <v>2.44</v>
      </c>
      <c r="J15" s="146">
        <f t="shared" si="1"/>
        <v>-0.16000000000000014</v>
      </c>
      <c r="K15" s="148">
        <v>2.9</v>
      </c>
      <c r="L15" s="148">
        <v>2.8</v>
      </c>
      <c r="M15" s="146">
        <f t="shared" si="2"/>
        <v>-0.10000000000000009</v>
      </c>
      <c r="N15" s="148">
        <v>2.8</v>
      </c>
      <c r="O15" s="148">
        <v>2.91</v>
      </c>
      <c r="P15" s="146">
        <f t="shared" si="3"/>
        <v>0.11000000000000032</v>
      </c>
    </row>
    <row r="16" spans="1:16" ht="57" customHeight="1">
      <c r="A16" s="147" t="s">
        <v>761</v>
      </c>
      <c r="B16" s="148">
        <v>8.4</v>
      </c>
      <c r="C16" s="148">
        <v>9.0399999999999991</v>
      </c>
      <c r="D16" s="146">
        <f t="shared" si="0"/>
        <v>0.63999999999999879</v>
      </c>
      <c r="E16" s="148">
        <v>12.4</v>
      </c>
      <c r="F16" s="148">
        <v>13.8</v>
      </c>
      <c r="G16" s="146">
        <f t="shared" si="4"/>
        <v>1.4000000000000004</v>
      </c>
      <c r="H16" s="148">
        <v>5.5</v>
      </c>
      <c r="I16" s="148">
        <v>5.5</v>
      </c>
      <c r="J16" s="146">
        <f t="shared" si="1"/>
        <v>0</v>
      </c>
      <c r="K16" s="148">
        <v>4</v>
      </c>
      <c r="L16" s="148">
        <v>4</v>
      </c>
      <c r="M16" s="146">
        <f t="shared" si="2"/>
        <v>0</v>
      </c>
      <c r="N16" s="148">
        <v>4</v>
      </c>
      <c r="O16" s="148">
        <v>4</v>
      </c>
      <c r="P16" s="146">
        <f t="shared" si="3"/>
        <v>0</v>
      </c>
    </row>
    <row r="17" spans="1:16" ht="42" customHeight="1">
      <c r="A17" s="147" t="s">
        <v>722</v>
      </c>
      <c r="B17" s="148">
        <v>6.7</v>
      </c>
      <c r="C17" s="148">
        <v>7.04</v>
      </c>
      <c r="D17" s="146">
        <f t="shared" si="0"/>
        <v>0.33999999999999986</v>
      </c>
      <c r="E17" s="148">
        <v>13.9</v>
      </c>
      <c r="F17" s="148">
        <v>14.7</v>
      </c>
      <c r="G17" s="146">
        <f t="shared" si="4"/>
        <v>0.79999999999999893</v>
      </c>
      <c r="H17" s="148">
        <v>6</v>
      </c>
      <c r="I17" s="148">
        <v>6.4</v>
      </c>
      <c r="J17" s="146">
        <f t="shared" si="1"/>
        <v>0.40000000000000036</v>
      </c>
      <c r="K17" s="148">
        <v>4.7</v>
      </c>
      <c r="L17" s="148">
        <v>4.8</v>
      </c>
      <c r="M17" s="146">
        <f t="shared" si="2"/>
        <v>9.9999999999999645E-2</v>
      </c>
      <c r="N17" s="148">
        <v>4</v>
      </c>
      <c r="O17" s="148">
        <v>4</v>
      </c>
      <c r="P17" s="146">
        <f t="shared" si="3"/>
        <v>0</v>
      </c>
    </row>
    <row r="18" spans="1:16" ht="6.75" customHeight="1"/>
    <row r="19" spans="1:16">
      <c r="A19" s="204" t="s">
        <v>762</v>
      </c>
    </row>
    <row r="20" spans="1:16">
      <c r="A20" s="204" t="s">
        <v>763</v>
      </c>
    </row>
  </sheetData>
  <mergeCells count="18">
    <mergeCell ref="E7:F7"/>
    <mergeCell ref="G7:G8"/>
    <mergeCell ref="H7:I7"/>
    <mergeCell ref="J7:J8"/>
    <mergeCell ref="K7:L7"/>
    <mergeCell ref="M7:M8"/>
    <mergeCell ref="A4:P4"/>
    <mergeCell ref="A5:P5"/>
    <mergeCell ref="A6:A8"/>
    <mergeCell ref="B6:D6"/>
    <mergeCell ref="E6:G6"/>
    <mergeCell ref="H6:J6"/>
    <mergeCell ref="K6:M6"/>
    <mergeCell ref="N6:P6"/>
    <mergeCell ref="B7:C7"/>
    <mergeCell ref="D7:D8"/>
    <mergeCell ref="N7:O7"/>
    <mergeCell ref="P7:P8"/>
  </mergeCells>
  <pageMargins left="0.39370078740157483" right="0.39370078740157483" top="0.59055118110236227" bottom="0.39370078740157483" header="0.31496062992125984" footer="0.31496062992125984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tabColor theme="8"/>
    <pageSetUpPr fitToPage="1"/>
  </sheetPr>
  <dimension ref="A1:HS40"/>
  <sheetViews>
    <sheetView view="pageBreakPreview" zoomScaleNormal="100" zoomScaleSheetLayoutView="110" workbookViewId="0">
      <selection activeCell="B6" sqref="B6:B7"/>
    </sheetView>
  </sheetViews>
  <sheetFormatPr defaultColWidth="8.77734375" defaultRowHeight="15"/>
  <cols>
    <col min="1" max="1" width="35.21875" style="17" customWidth="1"/>
    <col min="2" max="2" width="11" style="18" customWidth="1"/>
    <col min="3" max="4" width="10" style="18" customWidth="1"/>
    <col min="5" max="6" width="8.21875" style="18" bestFit="1" customWidth="1"/>
    <col min="7" max="16384" width="8.77734375" style="18"/>
  </cols>
  <sheetData>
    <row r="1" spans="1:227" ht="18.75" customHeight="1">
      <c r="F1" s="53" t="s">
        <v>57</v>
      </c>
    </row>
    <row r="2" spans="1:227" ht="18.75" customHeight="1">
      <c r="F2" s="53" t="s">
        <v>837</v>
      </c>
    </row>
    <row r="3" spans="1:227" ht="18.75" customHeight="1">
      <c r="F3" s="53" t="s">
        <v>594</v>
      </c>
    </row>
    <row r="4" spans="1:227" ht="34.5" customHeight="1">
      <c r="A4" s="231" t="s">
        <v>602</v>
      </c>
      <c r="B4" s="231"/>
      <c r="C4" s="231"/>
      <c r="D4" s="231"/>
      <c r="E4" s="231"/>
      <c r="F4" s="231"/>
    </row>
    <row r="5" spans="1:227">
      <c r="F5" s="54" t="s">
        <v>3</v>
      </c>
    </row>
    <row r="6" spans="1:227" ht="30" customHeight="1">
      <c r="A6" s="232" t="s">
        <v>237</v>
      </c>
      <c r="B6" s="234" t="s">
        <v>687</v>
      </c>
      <c r="C6" s="236" t="s">
        <v>597</v>
      </c>
      <c r="D6" s="238" t="s">
        <v>43</v>
      </c>
      <c r="E6" s="238"/>
      <c r="F6" s="238"/>
    </row>
    <row r="7" spans="1:227" ht="36" customHeight="1">
      <c r="A7" s="233"/>
      <c r="B7" s="235"/>
      <c r="C7" s="237"/>
      <c r="D7" s="11" t="s">
        <v>183</v>
      </c>
      <c r="E7" s="11" t="s">
        <v>251</v>
      </c>
      <c r="F7" s="11" t="s">
        <v>598</v>
      </c>
    </row>
    <row r="8" spans="1:227" s="19" customFormat="1" ht="20.25" customHeight="1">
      <c r="A8" s="36" t="s">
        <v>238</v>
      </c>
      <c r="B8" s="37">
        <v>388183.7659</v>
      </c>
      <c r="C8" s="52">
        <f>D8-B8</f>
        <v>-13809.182200000039</v>
      </c>
      <c r="D8" s="37">
        <v>374374.58369999996</v>
      </c>
      <c r="E8" s="37">
        <v>384676.37669999996</v>
      </c>
      <c r="F8" s="37">
        <v>346934.9656</v>
      </c>
    </row>
    <row r="9" spans="1:227" ht="20.25" customHeight="1">
      <c r="A9" s="36" t="s">
        <v>267</v>
      </c>
      <c r="B9" s="37">
        <f>B23+B25+B27+B29+B31</f>
        <v>231932.989</v>
      </c>
      <c r="C9" s="52">
        <f t="shared" ref="C9:C38" si="0">D9-B9</f>
        <v>465.54279999999562</v>
      </c>
      <c r="D9" s="37">
        <f>D23+D25+D27+D29+D31</f>
        <v>232398.5318</v>
      </c>
      <c r="E9" s="37">
        <f>E23+E25+E27+E29+E31</f>
        <v>210083.10990000001</v>
      </c>
      <c r="F9" s="37">
        <f>F23+F25+F27+F29+F31</f>
        <v>185952.70670000001</v>
      </c>
    </row>
    <row r="10" spans="1:227" s="20" customFormat="1" ht="14.25" customHeight="1">
      <c r="A10" s="39" t="s">
        <v>240</v>
      </c>
      <c r="B10" s="40">
        <f>B9/B$8</f>
        <v>0.59748245386374099</v>
      </c>
      <c r="C10" s="40">
        <f t="shared" si="0"/>
        <v>2.3282261259733983E-2</v>
      </c>
      <c r="D10" s="40">
        <f>D9/D$8</f>
        <v>0.62076471512347497</v>
      </c>
      <c r="E10" s="40">
        <f>E9/E$8</f>
        <v>0.54612948084368296</v>
      </c>
      <c r="F10" s="40">
        <f>F9/F$8</f>
        <v>0.53598721702324725</v>
      </c>
    </row>
    <row r="11" spans="1:227" ht="20.25" customHeight="1">
      <c r="A11" s="38" t="s">
        <v>239</v>
      </c>
      <c r="B11" s="23">
        <v>30480.965499999998</v>
      </c>
      <c r="C11" s="52">
        <f t="shared" si="0"/>
        <v>-5522.4854999999989</v>
      </c>
      <c r="D11" s="23">
        <v>24958.48</v>
      </c>
      <c r="E11" s="23">
        <v>23892.011200000001</v>
      </c>
      <c r="F11" s="23">
        <v>23566.2392</v>
      </c>
    </row>
    <row r="12" spans="1:227" s="21" customFormat="1" ht="15.75" customHeight="1">
      <c r="A12" s="39" t="s">
        <v>240</v>
      </c>
      <c r="B12" s="40">
        <f>B11/B$8</f>
        <v>7.8521999572367995E-2</v>
      </c>
      <c r="C12" s="40">
        <f t="shared" si="0"/>
        <v>-1.1854867008689096E-2</v>
      </c>
      <c r="D12" s="40">
        <f>D11/D$8</f>
        <v>6.6667132563678899E-2</v>
      </c>
      <c r="E12" s="40">
        <f>E11/E$8</f>
        <v>6.2109379850566748E-2</v>
      </c>
      <c r="F12" s="40">
        <f>F11/F$8</f>
        <v>6.7926964810951881E-2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</row>
    <row r="13" spans="1:227" ht="21" customHeight="1">
      <c r="A13" s="38" t="s">
        <v>241</v>
      </c>
      <c r="B13" s="23">
        <v>157.36329999999998</v>
      </c>
      <c r="C13" s="52">
        <f t="shared" si="0"/>
        <v>55.178300000000036</v>
      </c>
      <c r="D13" s="23">
        <v>212.54160000000002</v>
      </c>
      <c r="E13" s="23">
        <v>159.67420000000001</v>
      </c>
      <c r="F13" s="23">
        <v>49.0503</v>
      </c>
    </row>
    <row r="14" spans="1:227" s="20" customFormat="1" ht="15.75" customHeight="1">
      <c r="A14" s="39" t="s">
        <v>240</v>
      </c>
      <c r="B14" s="40">
        <f>B13/B$8</f>
        <v>4.0538351632288076E-4</v>
      </c>
      <c r="C14" s="40">
        <f t="shared" si="0"/>
        <v>1.6234092132301817E-4</v>
      </c>
      <c r="D14" s="40">
        <f>D13/D$8</f>
        <v>5.6772443764589893E-4</v>
      </c>
      <c r="E14" s="40">
        <f>E13/E$8</f>
        <v>4.1508709572910988E-4</v>
      </c>
      <c r="F14" s="40">
        <f>F13/F$8</f>
        <v>1.4138182905597567E-4</v>
      </c>
    </row>
    <row r="15" spans="1:227" ht="36" customHeight="1">
      <c r="A15" s="38" t="s">
        <v>242</v>
      </c>
      <c r="B15" s="23">
        <v>1931.0391999999999</v>
      </c>
      <c r="C15" s="52">
        <f t="shared" si="0"/>
        <v>272.08720000000017</v>
      </c>
      <c r="D15" s="23">
        <v>2203.1264000000001</v>
      </c>
      <c r="E15" s="23">
        <v>1669.8716000000002</v>
      </c>
      <c r="F15" s="23">
        <v>1658.7458999999999</v>
      </c>
    </row>
    <row r="16" spans="1:227" s="20" customFormat="1" ht="15.75" customHeight="1">
      <c r="A16" s="39" t="s">
        <v>240</v>
      </c>
      <c r="B16" s="40">
        <f>B15/B$8</f>
        <v>4.9745490915183068E-3</v>
      </c>
      <c r="C16" s="40">
        <f t="shared" si="0"/>
        <v>9.1026920524258075E-4</v>
      </c>
      <c r="D16" s="40">
        <f>D15/D$8</f>
        <v>5.8848182967608876E-3</v>
      </c>
      <c r="E16" s="40">
        <f>E15/E$8</f>
        <v>4.3409777702629595E-3</v>
      </c>
      <c r="F16" s="40">
        <f>F15/F$8</f>
        <v>4.781143627686283E-3</v>
      </c>
    </row>
    <row r="17" spans="1:6" ht="21.75" customHeight="1">
      <c r="A17" s="38" t="s">
        <v>243</v>
      </c>
      <c r="B17" s="23">
        <v>54014.1463</v>
      </c>
      <c r="C17" s="52">
        <f t="shared" si="0"/>
        <v>343.40499999999884</v>
      </c>
      <c r="D17" s="23">
        <v>54357.551299999999</v>
      </c>
      <c r="E17" s="23">
        <v>77460.450400000002</v>
      </c>
      <c r="F17" s="23">
        <v>60572.687299999998</v>
      </c>
    </row>
    <row r="18" spans="1:6" s="20" customFormat="1" ht="15" customHeight="1">
      <c r="A18" s="39" t="s">
        <v>240</v>
      </c>
      <c r="B18" s="40">
        <f>B17/B$8</f>
        <v>0.13914581454680044</v>
      </c>
      <c r="C18" s="40">
        <f t="shared" si="0"/>
        <v>6.049809479745899E-3</v>
      </c>
      <c r="D18" s="40">
        <f>D17/D$8</f>
        <v>0.14519562402654634</v>
      </c>
      <c r="E18" s="40">
        <f>E17/E$8</f>
        <v>0.20136523865724559</v>
      </c>
      <c r="F18" s="40">
        <f>F17/F$8</f>
        <v>0.17459378069674739</v>
      </c>
    </row>
    <row r="19" spans="1:6" ht="21.75" customHeight="1">
      <c r="A19" s="38" t="s">
        <v>244</v>
      </c>
      <c r="B19" s="23">
        <v>30581.005399999998</v>
      </c>
      <c r="C19" s="52">
        <f t="shared" si="0"/>
        <v>-10397.6767</v>
      </c>
      <c r="D19" s="23">
        <v>20183.328699999998</v>
      </c>
      <c r="E19" s="23">
        <v>12565.4962</v>
      </c>
      <c r="F19" s="23">
        <v>9488.7886999999992</v>
      </c>
    </row>
    <row r="20" spans="1:6" s="22" customFormat="1">
      <c r="A20" s="39" t="s">
        <v>240</v>
      </c>
      <c r="B20" s="40">
        <f>B19/B$8</f>
        <v>7.8779712307386826E-2</v>
      </c>
      <c r="C20" s="40">
        <f t="shared" si="0"/>
        <v>-2.4867589052316612E-2</v>
      </c>
      <c r="D20" s="40">
        <f>D19/D$8</f>
        <v>5.3912123255070214E-2</v>
      </c>
      <c r="E20" s="40">
        <f>E19/E$8</f>
        <v>3.266511010578519E-2</v>
      </c>
      <c r="F20" s="40">
        <f>F19/F$8</f>
        <v>2.7350338365548701E-2</v>
      </c>
    </row>
    <row r="21" spans="1:6" ht="21" customHeight="1">
      <c r="A21" s="38" t="s">
        <v>245</v>
      </c>
      <c r="B21" s="23">
        <v>1236.5434</v>
      </c>
      <c r="C21" s="52">
        <f t="shared" si="0"/>
        <v>-131.9203</v>
      </c>
      <c r="D21" s="23">
        <v>1104.6231</v>
      </c>
      <c r="E21" s="23">
        <v>745.18169999999998</v>
      </c>
      <c r="F21" s="23">
        <v>741.18169999999998</v>
      </c>
    </row>
    <row r="22" spans="1:6" s="22" customFormat="1">
      <c r="A22" s="39" t="s">
        <v>240</v>
      </c>
      <c r="B22" s="40">
        <f>B21/B$8</f>
        <v>3.1854588177665983E-3</v>
      </c>
      <c r="C22" s="40">
        <f t="shared" si="0"/>
        <v>-2.3487630470482796E-4</v>
      </c>
      <c r="D22" s="40">
        <f>D21/D$8</f>
        <v>2.9505825130617704E-3</v>
      </c>
      <c r="E22" s="40">
        <f>E21/E$8</f>
        <v>1.9371652254621021E-3</v>
      </c>
      <c r="F22" s="40">
        <f>F21/F$8</f>
        <v>2.1363707135087337E-3</v>
      </c>
    </row>
    <row r="23" spans="1:6" ht="21.75" customHeight="1">
      <c r="A23" s="38" t="s">
        <v>2</v>
      </c>
      <c r="B23" s="23">
        <v>76240.429999999993</v>
      </c>
      <c r="C23" s="52">
        <f t="shared" si="0"/>
        <v>8511.9125000000058</v>
      </c>
      <c r="D23" s="23">
        <v>84752.342499999999</v>
      </c>
      <c r="E23" s="23">
        <v>82341.113799999992</v>
      </c>
      <c r="F23" s="23">
        <v>77866.248000000007</v>
      </c>
    </row>
    <row r="24" spans="1:6" s="22" customFormat="1">
      <c r="A24" s="39" t="s">
        <v>240</v>
      </c>
      <c r="B24" s="40">
        <f>B23/B$8</f>
        <v>0.19640293257302338</v>
      </c>
      <c r="C24" s="40">
        <f t="shared" si="0"/>
        <v>2.9980871750389632E-2</v>
      </c>
      <c r="D24" s="40">
        <f>D23/D$8</f>
        <v>0.22638380432341301</v>
      </c>
      <c r="E24" s="40">
        <f>E23/E$8</f>
        <v>0.21405295148710388</v>
      </c>
      <c r="F24" s="40">
        <f>F23/F$8</f>
        <v>0.22444047363555797</v>
      </c>
    </row>
    <row r="25" spans="1:6" ht="21.75" customHeight="1">
      <c r="A25" s="38" t="s">
        <v>246</v>
      </c>
      <c r="B25" s="23">
        <v>9710.8923000000013</v>
      </c>
      <c r="C25" s="52">
        <f t="shared" si="0"/>
        <v>-527.9202000000023</v>
      </c>
      <c r="D25" s="23">
        <v>9182.972099999999</v>
      </c>
      <c r="E25" s="23">
        <v>7323.3230000000003</v>
      </c>
      <c r="F25" s="23">
        <v>7124.7147000000004</v>
      </c>
    </row>
    <row r="26" spans="1:6" s="22" customFormat="1">
      <c r="A26" s="39" t="s">
        <v>240</v>
      </c>
      <c r="B26" s="40">
        <f>B25/B$8</f>
        <v>2.5016224667421108E-2</v>
      </c>
      <c r="C26" s="40">
        <f t="shared" si="0"/>
        <v>-4.8739044677686971E-4</v>
      </c>
      <c r="D26" s="40">
        <f>D25/D$8</f>
        <v>2.4528834220644238E-2</v>
      </c>
      <c r="E26" s="40">
        <f>E25/E$8</f>
        <v>1.9037620825131375E-2</v>
      </c>
      <c r="F26" s="40">
        <f>F25/F$8</f>
        <v>2.0536167888636707E-2</v>
      </c>
    </row>
    <row r="27" spans="1:6" ht="23.25" customHeight="1">
      <c r="A27" s="38" t="s">
        <v>182</v>
      </c>
      <c r="B27" s="23">
        <v>33479.097699999998</v>
      </c>
      <c r="C27" s="52">
        <f t="shared" si="0"/>
        <v>-35.029799999996612</v>
      </c>
      <c r="D27" s="23">
        <v>33444.067900000002</v>
      </c>
      <c r="E27" s="23">
        <v>20104.2817</v>
      </c>
      <c r="F27" s="23">
        <v>15966.3285</v>
      </c>
    </row>
    <row r="28" spans="1:6" s="22" customFormat="1">
      <c r="A28" s="39" t="s">
        <v>240</v>
      </c>
      <c r="B28" s="40">
        <f>B27/B$8</f>
        <v>8.6245486393226822E-2</v>
      </c>
      <c r="C28" s="40">
        <f t="shared" si="0"/>
        <v>3.0876824599236213E-3</v>
      </c>
      <c r="D28" s="40">
        <f>D27/D$8</f>
        <v>8.9333168853150444E-2</v>
      </c>
      <c r="E28" s="40">
        <f>E27/E$8</f>
        <v>5.2262844608414454E-2</v>
      </c>
      <c r="F28" s="40">
        <f>F27/F$8</f>
        <v>4.6021099292737302E-2</v>
      </c>
    </row>
    <row r="29" spans="1:6" ht="22.5" customHeight="1">
      <c r="A29" s="38" t="s">
        <v>265</v>
      </c>
      <c r="B29" s="23">
        <v>103661.91059999999</v>
      </c>
      <c r="C29" s="52">
        <f t="shared" si="0"/>
        <v>-7495.6780999999901</v>
      </c>
      <c r="D29" s="23">
        <v>96166.232499999998</v>
      </c>
      <c r="E29" s="23">
        <v>93103.608800000002</v>
      </c>
      <c r="F29" s="23">
        <v>79083.589000000007</v>
      </c>
    </row>
    <row r="30" spans="1:6" s="22" customFormat="1">
      <c r="A30" s="39" t="s">
        <v>240</v>
      </c>
      <c r="B30" s="40">
        <f>B29/B$8</f>
        <v>0.26704339466556759</v>
      </c>
      <c r="C30" s="40">
        <f t="shared" si="0"/>
        <v>-1.0171703351550598E-2</v>
      </c>
      <c r="D30" s="40">
        <f>D29/D$8</f>
        <v>0.25687169131401699</v>
      </c>
      <c r="E30" s="40">
        <f>E29/E$8</f>
        <v>0.24203100174412143</v>
      </c>
      <c r="F30" s="40">
        <f>F29/F$8</f>
        <v>0.22794931857972406</v>
      </c>
    </row>
    <row r="31" spans="1:6" ht="23.25" customHeight="1">
      <c r="A31" s="38" t="s">
        <v>247</v>
      </c>
      <c r="B31" s="23">
        <v>8840.6584000000003</v>
      </c>
      <c r="C31" s="52">
        <f t="shared" si="0"/>
        <v>12.25840000000062</v>
      </c>
      <c r="D31" s="23">
        <v>8852.9168000000009</v>
      </c>
      <c r="E31" s="23">
        <v>7210.7825999999995</v>
      </c>
      <c r="F31" s="23">
        <v>5911.8265000000001</v>
      </c>
    </row>
    <row r="32" spans="1:6" s="22" customFormat="1">
      <c r="A32" s="39" t="s">
        <v>240</v>
      </c>
      <c r="B32" s="40">
        <f>B31/B$8</f>
        <v>2.2774415564502101E-2</v>
      </c>
      <c r="C32" s="40">
        <f t="shared" si="0"/>
        <v>8.7280084774816677E-4</v>
      </c>
      <c r="D32" s="40">
        <f>D31/D$8</f>
        <v>2.3647216412250267E-2</v>
      </c>
      <c r="E32" s="40">
        <f>E31/E$8</f>
        <v>1.8745062178911805E-2</v>
      </c>
      <c r="F32" s="40">
        <f>F31/F$8</f>
        <v>1.7040157626591213E-2</v>
      </c>
    </row>
    <row r="33" spans="1:6" ht="21.75" customHeight="1">
      <c r="A33" s="38" t="s">
        <v>248</v>
      </c>
      <c r="B33" s="23">
        <v>881.78359999999998</v>
      </c>
      <c r="C33" s="52">
        <f t="shared" si="0"/>
        <v>176.41890000000012</v>
      </c>
      <c r="D33" s="23">
        <v>1058.2025000000001</v>
      </c>
      <c r="E33" s="23">
        <v>880.69380000000001</v>
      </c>
      <c r="F33" s="23">
        <v>880.69380000000001</v>
      </c>
    </row>
    <row r="34" spans="1:6" s="22" customFormat="1">
      <c r="A34" s="39" t="s">
        <v>240</v>
      </c>
      <c r="B34" s="40">
        <f>B33/B$8</f>
        <v>2.2715622791581558E-3</v>
      </c>
      <c r="C34" s="40">
        <f t="shared" si="0"/>
        <v>5.5502517114796972E-4</v>
      </c>
      <c r="D34" s="40">
        <f>D33/D$8</f>
        <v>2.8265874503061255E-3</v>
      </c>
      <c r="E34" s="40">
        <f>E33/E$8</f>
        <v>2.2894408218023547E-3</v>
      </c>
      <c r="F34" s="40">
        <f>F33/F$8</f>
        <v>2.5384982412392509E-3</v>
      </c>
    </row>
    <row r="35" spans="1:6" ht="34.5" customHeight="1">
      <c r="A35" s="38" t="s">
        <v>266</v>
      </c>
      <c r="B35" s="23">
        <v>3938.3467000000001</v>
      </c>
      <c r="C35" s="52">
        <f t="shared" si="0"/>
        <v>1606.4261999999999</v>
      </c>
      <c r="D35" s="23">
        <v>5544.7728999999999</v>
      </c>
      <c r="E35" s="23">
        <v>6858.8019000000004</v>
      </c>
      <c r="F35" s="23">
        <v>7379.2285999999995</v>
      </c>
    </row>
    <row r="36" spans="1:6" s="22" customFormat="1">
      <c r="A36" s="39" t="s">
        <v>240</v>
      </c>
      <c r="B36" s="40">
        <f>B35/B$8</f>
        <v>1.0145572911502325E-2</v>
      </c>
      <c r="C36" s="40">
        <f t="shared" si="0"/>
        <v>4.665189200605234E-3</v>
      </c>
      <c r="D36" s="40">
        <f>D35/D$8</f>
        <v>1.4810762112107559E-2</v>
      </c>
      <c r="E36" s="40">
        <f>E35/E$8</f>
        <v>1.7830057459829456E-2</v>
      </c>
      <c r="F36" s="40">
        <f>F35/F$8</f>
        <v>2.1269774832980974E-2</v>
      </c>
    </row>
    <row r="37" spans="1:6" ht="48.75" customHeight="1">
      <c r="A37" s="38" t="s">
        <v>249</v>
      </c>
      <c r="B37" s="23">
        <v>33029.583500000001</v>
      </c>
      <c r="C37" s="52">
        <f t="shared" si="0"/>
        <v>-676.15810000000056</v>
      </c>
      <c r="D37" s="23">
        <v>32353.4254</v>
      </c>
      <c r="E37" s="23">
        <v>32496.045300000002</v>
      </c>
      <c r="F37" s="23">
        <v>29735.657800000001</v>
      </c>
    </row>
    <row r="38" spans="1:6">
      <c r="A38" s="39" t="s">
        <v>240</v>
      </c>
      <c r="B38" s="40">
        <f>B37/B$8</f>
        <v>8.5087493093435412E-2</v>
      </c>
      <c r="C38" s="40">
        <f t="shared" si="0"/>
        <v>1.3324371279120478E-3</v>
      </c>
      <c r="D38" s="40">
        <f>D37/D$8</f>
        <v>8.641993022134746E-2</v>
      </c>
      <c r="E38" s="40">
        <f t="shared" ref="E38:F40" si="1">E37/E$8</f>
        <v>8.4476321573921084E-2</v>
      </c>
      <c r="F38" s="40">
        <f>F37/F$8</f>
        <v>8.5709601938144919E-2</v>
      </c>
    </row>
    <row r="39" spans="1:6" ht="19.5" customHeight="1">
      <c r="A39" s="38" t="s">
        <v>250</v>
      </c>
      <c r="B39" s="23"/>
      <c r="C39" s="23"/>
      <c r="D39" s="23"/>
      <c r="E39" s="23">
        <v>17865</v>
      </c>
      <c r="F39" s="23">
        <v>26910</v>
      </c>
    </row>
    <row r="40" spans="1:6" ht="15.75" customHeight="1">
      <c r="A40" s="39" t="s">
        <v>240</v>
      </c>
      <c r="B40" s="41"/>
      <c r="C40" s="41"/>
      <c r="D40" s="41"/>
      <c r="E40" s="40">
        <f t="shared" si="1"/>
        <v>4.6441635312408309E-2</v>
      </c>
      <c r="F40" s="40">
        <f t="shared" si="1"/>
        <v>7.7564969427226849E-2</v>
      </c>
    </row>
  </sheetData>
  <autoFilter ref="A6:HS40"/>
  <mergeCells count="5">
    <mergeCell ref="A4:F4"/>
    <mergeCell ref="A6:A7"/>
    <mergeCell ref="B6:B7"/>
    <mergeCell ref="C6:C7"/>
    <mergeCell ref="D6:F6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tabColor theme="8"/>
    <pageSetUpPr fitToPage="1"/>
  </sheetPr>
  <dimension ref="A1:G137"/>
  <sheetViews>
    <sheetView view="pageBreakPreview" zoomScale="70" zoomScaleNormal="100" zoomScaleSheetLayoutView="70" zoomScalePageLayoutView="85" workbookViewId="0">
      <selection activeCell="C9" sqref="C9"/>
    </sheetView>
  </sheetViews>
  <sheetFormatPr defaultColWidth="8.77734375" defaultRowHeight="15.75"/>
  <cols>
    <col min="1" max="1" width="14.21875" style="98" customWidth="1"/>
    <col min="2" max="2" width="78.21875" style="9" customWidth="1"/>
    <col min="3" max="3" width="18.109375" style="7" customWidth="1"/>
    <col min="4" max="4" width="14.88671875" style="8" customWidth="1"/>
    <col min="5" max="7" width="16.21875" style="7" customWidth="1"/>
    <col min="8" max="16384" width="8.77734375" style="1"/>
  </cols>
  <sheetData>
    <row r="1" spans="1:7" ht="26.25">
      <c r="B1" s="6"/>
      <c r="G1" s="55" t="s">
        <v>58</v>
      </c>
    </row>
    <row r="2" spans="1:7" ht="26.25">
      <c r="B2" s="6"/>
      <c r="G2" s="55" t="s">
        <v>837</v>
      </c>
    </row>
    <row r="3" spans="1:7" ht="26.25">
      <c r="B3" s="6"/>
      <c r="G3" s="55" t="s">
        <v>594</v>
      </c>
    </row>
    <row r="4" spans="1:7" ht="25.5">
      <c r="A4" s="242" t="s">
        <v>603</v>
      </c>
      <c r="B4" s="243"/>
      <c r="C4" s="243"/>
      <c r="D4" s="243"/>
      <c r="E4" s="243"/>
      <c r="F4" s="243"/>
      <c r="G4" s="243"/>
    </row>
    <row r="5" spans="1:7" ht="23.25">
      <c r="G5" s="56" t="s">
        <v>3</v>
      </c>
    </row>
    <row r="6" spans="1:7" s="10" customFormat="1" ht="34.5" customHeight="1">
      <c r="A6" s="244" t="s">
        <v>59</v>
      </c>
      <c r="B6" s="245" t="s">
        <v>60</v>
      </c>
      <c r="C6" s="246" t="s">
        <v>842</v>
      </c>
      <c r="D6" s="248" t="s">
        <v>597</v>
      </c>
      <c r="E6" s="250" t="s">
        <v>43</v>
      </c>
      <c r="F6" s="250"/>
      <c r="G6" s="250"/>
    </row>
    <row r="7" spans="1:7" s="10" customFormat="1" ht="57.75" customHeight="1">
      <c r="A7" s="244"/>
      <c r="B7" s="245"/>
      <c r="C7" s="247"/>
      <c r="D7" s="249"/>
      <c r="E7" s="99" t="s">
        <v>183</v>
      </c>
      <c r="F7" s="99" t="s">
        <v>251</v>
      </c>
      <c r="G7" s="99" t="s">
        <v>598</v>
      </c>
    </row>
    <row r="8" spans="1:7" ht="48.75" customHeight="1">
      <c r="A8" s="90" t="s">
        <v>61</v>
      </c>
      <c r="B8" s="91" t="s">
        <v>268</v>
      </c>
      <c r="C8" s="92">
        <v>59261.0939</v>
      </c>
      <c r="D8" s="93">
        <f>E8-C8</f>
        <v>331.85949999999866</v>
      </c>
      <c r="E8" s="92">
        <v>59592.953399999999</v>
      </c>
      <c r="F8" s="92">
        <v>46442.092600000004</v>
      </c>
      <c r="G8" s="92">
        <v>41477.092499999999</v>
      </c>
    </row>
    <row r="9" spans="1:7" ht="93">
      <c r="A9" s="94" t="s">
        <v>62</v>
      </c>
      <c r="B9" s="95" t="s">
        <v>269</v>
      </c>
      <c r="C9" s="96">
        <v>12499.536</v>
      </c>
      <c r="D9" s="97">
        <f t="shared" ref="D9:D66" si="0">E9-C9</f>
        <v>1333.1445999999996</v>
      </c>
      <c r="E9" s="96">
        <v>13832.6806</v>
      </c>
      <c r="F9" s="96">
        <v>6134.5020999999997</v>
      </c>
      <c r="G9" s="96">
        <v>4319.7397000000001</v>
      </c>
    </row>
    <row r="10" spans="1:7" ht="96" customHeight="1">
      <c r="A10" s="94" t="s">
        <v>63</v>
      </c>
      <c r="B10" s="95" t="s">
        <v>270</v>
      </c>
      <c r="C10" s="96">
        <v>12089.318600000001</v>
      </c>
      <c r="D10" s="97">
        <f t="shared" si="0"/>
        <v>2020.6349999999984</v>
      </c>
      <c r="E10" s="96">
        <v>14109.953599999999</v>
      </c>
      <c r="F10" s="96">
        <v>10467.3976</v>
      </c>
      <c r="G10" s="96">
        <v>9739.5269000000008</v>
      </c>
    </row>
    <row r="11" spans="1:7" ht="23.25">
      <c r="A11" s="94" t="s">
        <v>64</v>
      </c>
      <c r="B11" s="95" t="s">
        <v>271</v>
      </c>
      <c r="C11" s="96">
        <v>1925.8383999999999</v>
      </c>
      <c r="D11" s="97">
        <f t="shared" si="0"/>
        <v>592.50960000000009</v>
      </c>
      <c r="E11" s="96">
        <v>2518.348</v>
      </c>
      <c r="F11" s="96">
        <v>930.00800000000004</v>
      </c>
      <c r="G11" s="96">
        <v>930.00800000000004</v>
      </c>
    </row>
    <row r="12" spans="1:7" ht="46.5">
      <c r="A12" s="94" t="s">
        <v>65</v>
      </c>
      <c r="B12" s="95" t="s">
        <v>272</v>
      </c>
      <c r="C12" s="96">
        <v>581.06500000000005</v>
      </c>
      <c r="D12" s="97">
        <f t="shared" si="0"/>
        <v>-176.94500000000005</v>
      </c>
      <c r="E12" s="96">
        <v>404.12</v>
      </c>
      <c r="F12" s="96">
        <v>404.12</v>
      </c>
      <c r="G12" s="96">
        <v>404.12</v>
      </c>
    </row>
    <row r="13" spans="1:7" ht="26.25" customHeight="1">
      <c r="A13" s="94" t="s">
        <v>66</v>
      </c>
      <c r="B13" s="95" t="s">
        <v>273</v>
      </c>
      <c r="C13" s="96">
        <v>2237.0191</v>
      </c>
      <c r="D13" s="97">
        <f t="shared" si="0"/>
        <v>-1743.9696999999999</v>
      </c>
      <c r="E13" s="96">
        <v>493.04940000000005</v>
      </c>
      <c r="F13" s="96">
        <v>236.90710000000001</v>
      </c>
      <c r="G13" s="96">
        <v>236.90710000000001</v>
      </c>
    </row>
    <row r="14" spans="1:7" ht="23.25">
      <c r="A14" s="94" t="s">
        <v>67</v>
      </c>
      <c r="B14" s="95" t="s">
        <v>274</v>
      </c>
      <c r="C14" s="96">
        <v>259.29289999999997</v>
      </c>
      <c r="D14" s="97">
        <f t="shared" si="0"/>
        <v>-25.261699999999962</v>
      </c>
      <c r="E14" s="96">
        <v>234.03120000000001</v>
      </c>
      <c r="F14" s="96">
        <v>245.6413</v>
      </c>
      <c r="G14" s="96">
        <v>125.4757</v>
      </c>
    </row>
    <row r="15" spans="1:7" ht="46.5">
      <c r="A15" s="94" t="s">
        <v>68</v>
      </c>
      <c r="B15" s="95" t="s">
        <v>275</v>
      </c>
      <c r="C15" s="96">
        <v>8118.9612999999999</v>
      </c>
      <c r="D15" s="97">
        <f t="shared" si="0"/>
        <v>-2552.7178999999996</v>
      </c>
      <c r="E15" s="96">
        <v>5566.2434000000003</v>
      </c>
      <c r="F15" s="96">
        <v>4870.5664000000006</v>
      </c>
      <c r="G15" s="96">
        <v>1856.8998000000001</v>
      </c>
    </row>
    <row r="16" spans="1:7" ht="46.5">
      <c r="A16" s="94" t="s">
        <v>69</v>
      </c>
      <c r="B16" s="95" t="s">
        <v>276</v>
      </c>
      <c r="C16" s="96">
        <v>21240.212600000003</v>
      </c>
      <c r="D16" s="97">
        <f t="shared" si="0"/>
        <v>973.2145999999957</v>
      </c>
      <c r="E16" s="96">
        <v>22213.427199999998</v>
      </c>
      <c r="F16" s="96">
        <v>22931.850100000003</v>
      </c>
      <c r="G16" s="96">
        <v>23778.925299999999</v>
      </c>
    </row>
    <row r="17" spans="1:7" ht="23.25">
      <c r="A17" s="94" t="s">
        <v>70</v>
      </c>
      <c r="B17" s="95" t="s">
        <v>277</v>
      </c>
      <c r="C17" s="96">
        <v>309.85000000000002</v>
      </c>
      <c r="D17" s="97">
        <f t="shared" si="0"/>
        <v>-88.750000000000028</v>
      </c>
      <c r="E17" s="96">
        <v>221.1</v>
      </c>
      <c r="F17" s="96">
        <v>221.1</v>
      </c>
      <c r="G17" s="96">
        <v>85.49</v>
      </c>
    </row>
    <row r="18" spans="1:7" ht="50.25" customHeight="1">
      <c r="A18" s="90" t="s">
        <v>71</v>
      </c>
      <c r="B18" s="91" t="s">
        <v>278</v>
      </c>
      <c r="C18" s="92">
        <v>81655.684400000013</v>
      </c>
      <c r="D18" s="93">
        <f t="shared" si="0"/>
        <v>9425.6323999999877</v>
      </c>
      <c r="E18" s="92">
        <v>91081.316800000001</v>
      </c>
      <c r="F18" s="92">
        <v>88405.408500000005</v>
      </c>
      <c r="G18" s="92">
        <v>82072.553899999999</v>
      </c>
    </row>
    <row r="19" spans="1:7" ht="23.25">
      <c r="A19" s="94" t="s">
        <v>72</v>
      </c>
      <c r="B19" s="95" t="s">
        <v>279</v>
      </c>
      <c r="C19" s="96">
        <v>9722.4723000000013</v>
      </c>
      <c r="D19" s="97">
        <f t="shared" si="0"/>
        <v>1652.6573999999982</v>
      </c>
      <c r="E19" s="96">
        <v>11375.1297</v>
      </c>
      <c r="F19" s="96">
        <v>10590.493199999999</v>
      </c>
      <c r="G19" s="96">
        <v>10082.6976</v>
      </c>
    </row>
    <row r="20" spans="1:7" ht="46.5">
      <c r="A20" s="94" t="s">
        <v>73</v>
      </c>
      <c r="B20" s="95" t="s">
        <v>280</v>
      </c>
      <c r="C20" s="96">
        <v>65045.521999999997</v>
      </c>
      <c r="D20" s="97">
        <f t="shared" si="0"/>
        <v>6895.9507000000012</v>
      </c>
      <c r="E20" s="96">
        <v>71941.472699999998</v>
      </c>
      <c r="F20" s="96">
        <v>70291.196100000001</v>
      </c>
      <c r="G20" s="96">
        <v>64523.5798</v>
      </c>
    </row>
    <row r="21" spans="1:7" ht="23.25">
      <c r="A21" s="94" t="s">
        <v>74</v>
      </c>
      <c r="B21" s="95" t="s">
        <v>281</v>
      </c>
      <c r="C21" s="96">
        <v>386.13479999999998</v>
      </c>
      <c r="D21" s="97">
        <f t="shared" si="0"/>
        <v>159.58089999999999</v>
      </c>
      <c r="E21" s="96">
        <v>545.71569999999997</v>
      </c>
      <c r="F21" s="96">
        <v>360.42599999999999</v>
      </c>
      <c r="G21" s="96">
        <v>338.416</v>
      </c>
    </row>
    <row r="22" spans="1:7" ht="46.5">
      <c r="A22" s="94" t="s">
        <v>75</v>
      </c>
      <c r="B22" s="95" t="s">
        <v>282</v>
      </c>
      <c r="C22" s="96">
        <v>5958.6480000000001</v>
      </c>
      <c r="D22" s="97">
        <f t="shared" si="0"/>
        <v>675.37009999999918</v>
      </c>
      <c r="E22" s="96">
        <v>6634.0180999999993</v>
      </c>
      <c r="F22" s="96">
        <v>6596.2073</v>
      </c>
      <c r="G22" s="96">
        <v>6596.3317000000006</v>
      </c>
    </row>
    <row r="23" spans="1:7" ht="46.5">
      <c r="A23" s="94" t="s">
        <v>76</v>
      </c>
      <c r="B23" s="95" t="s">
        <v>276</v>
      </c>
      <c r="C23" s="96">
        <v>542.90730000000008</v>
      </c>
      <c r="D23" s="97">
        <f t="shared" si="0"/>
        <v>42.073299999999904</v>
      </c>
      <c r="E23" s="96">
        <v>584.98059999999998</v>
      </c>
      <c r="F23" s="96">
        <v>567.08590000000004</v>
      </c>
      <c r="G23" s="96">
        <v>531.52880000000005</v>
      </c>
    </row>
    <row r="24" spans="1:7" ht="48.75" customHeight="1">
      <c r="A24" s="90" t="s">
        <v>77</v>
      </c>
      <c r="B24" s="91" t="s">
        <v>283</v>
      </c>
      <c r="C24" s="92">
        <v>59797.017599999999</v>
      </c>
      <c r="D24" s="93">
        <f t="shared" si="0"/>
        <v>-5691.6368000000002</v>
      </c>
      <c r="E24" s="92">
        <v>54105.380799999999</v>
      </c>
      <c r="F24" s="92">
        <v>51483.284</v>
      </c>
      <c r="G24" s="92">
        <v>42289.934200000003</v>
      </c>
    </row>
    <row r="25" spans="1:7" ht="46.5">
      <c r="A25" s="94" t="s">
        <v>78</v>
      </c>
      <c r="B25" s="95" t="s">
        <v>284</v>
      </c>
      <c r="C25" s="96">
        <v>21241.8874</v>
      </c>
      <c r="D25" s="97">
        <f t="shared" si="0"/>
        <v>257.41540000000168</v>
      </c>
      <c r="E25" s="96">
        <v>21499.302800000001</v>
      </c>
      <c r="F25" s="96">
        <v>22559.237000000001</v>
      </c>
      <c r="G25" s="96">
        <v>14801.8629</v>
      </c>
    </row>
    <row r="26" spans="1:7" ht="26.25" customHeight="1">
      <c r="A26" s="94" t="s">
        <v>79</v>
      </c>
      <c r="B26" s="95" t="s">
        <v>285</v>
      </c>
      <c r="C26" s="96">
        <v>25210.9018</v>
      </c>
      <c r="D26" s="97">
        <f t="shared" si="0"/>
        <v>-7684.1461999999992</v>
      </c>
      <c r="E26" s="96">
        <v>17526.7556</v>
      </c>
      <c r="F26" s="96">
        <v>14286.2631</v>
      </c>
      <c r="G26" s="96">
        <v>13187.556399999999</v>
      </c>
    </row>
    <row r="27" spans="1:7" ht="23.25">
      <c r="A27" s="94" t="s">
        <v>80</v>
      </c>
      <c r="B27" s="95" t="s">
        <v>286</v>
      </c>
      <c r="C27" s="96">
        <v>48.560400000000001</v>
      </c>
      <c r="D27" s="97">
        <f t="shared" si="0"/>
        <v>5.4515000000000029</v>
      </c>
      <c r="E27" s="96">
        <v>54.011900000000004</v>
      </c>
      <c r="F27" s="96">
        <v>54.3964</v>
      </c>
      <c r="G27" s="96">
        <v>54.3964</v>
      </c>
    </row>
    <row r="28" spans="1:7" ht="69.75">
      <c r="A28" s="94" t="s">
        <v>81</v>
      </c>
      <c r="B28" s="95" t="s">
        <v>287</v>
      </c>
      <c r="C28" s="96">
        <v>32.841500000000003</v>
      </c>
      <c r="D28" s="97">
        <f t="shared" si="0"/>
        <v>-18.439000000000004</v>
      </c>
      <c r="E28" s="96">
        <v>14.4025</v>
      </c>
      <c r="F28" s="96">
        <v>14.4025</v>
      </c>
      <c r="G28" s="96">
        <v>14.4025</v>
      </c>
    </row>
    <row r="29" spans="1:7" ht="51" customHeight="1">
      <c r="A29" s="94" t="s">
        <v>82</v>
      </c>
      <c r="B29" s="95" t="s">
        <v>288</v>
      </c>
      <c r="C29" s="96">
        <v>464.03359999999998</v>
      </c>
      <c r="D29" s="97">
        <f t="shared" si="0"/>
        <v>16.929500000000019</v>
      </c>
      <c r="E29" s="96">
        <v>480.9631</v>
      </c>
      <c r="F29" s="96">
        <v>480.87650000000002</v>
      </c>
      <c r="G29" s="96">
        <v>480.87650000000002</v>
      </c>
    </row>
    <row r="30" spans="1:7" ht="46.5">
      <c r="A30" s="94" t="s">
        <v>83</v>
      </c>
      <c r="B30" s="95" t="s">
        <v>289</v>
      </c>
      <c r="C30" s="96">
        <v>12798.7929</v>
      </c>
      <c r="D30" s="97">
        <f t="shared" si="0"/>
        <v>1731.152</v>
      </c>
      <c r="E30" s="96">
        <v>14529.9449</v>
      </c>
      <c r="F30" s="96">
        <v>14088.1085</v>
      </c>
      <c r="G30" s="96">
        <v>13750.8395</v>
      </c>
    </row>
    <row r="31" spans="1:7" ht="75" customHeight="1">
      <c r="A31" s="90" t="s">
        <v>84</v>
      </c>
      <c r="B31" s="91" t="s">
        <v>290</v>
      </c>
      <c r="C31" s="92">
        <v>13570.816999999999</v>
      </c>
      <c r="D31" s="93">
        <f t="shared" si="0"/>
        <v>-1226.0810999999994</v>
      </c>
      <c r="E31" s="92">
        <v>12344.7359</v>
      </c>
      <c r="F31" s="92">
        <v>10307.435300000001</v>
      </c>
      <c r="G31" s="92">
        <v>9652.2929999999997</v>
      </c>
    </row>
    <row r="32" spans="1:7" ht="69.75">
      <c r="A32" s="94" t="s">
        <v>85</v>
      </c>
      <c r="B32" s="95" t="s">
        <v>291</v>
      </c>
      <c r="C32" s="96">
        <v>1587.7818</v>
      </c>
      <c r="D32" s="97">
        <f t="shared" si="0"/>
        <v>-134.9246999999998</v>
      </c>
      <c r="E32" s="96">
        <v>1452.8571000000002</v>
      </c>
      <c r="F32" s="96">
        <v>1113</v>
      </c>
      <c r="G32" s="96">
        <v>952</v>
      </c>
    </row>
    <row r="33" spans="1:7" ht="23.25">
      <c r="A33" s="94" t="s">
        <v>86</v>
      </c>
      <c r="B33" s="95" t="s">
        <v>292</v>
      </c>
      <c r="C33" s="96">
        <v>899.3057</v>
      </c>
      <c r="D33" s="97">
        <f t="shared" si="0"/>
        <v>-47.435600000000022</v>
      </c>
      <c r="E33" s="96">
        <v>851.87009999999998</v>
      </c>
      <c r="F33" s="96">
        <v>569.14230000000009</v>
      </c>
      <c r="G33" s="96">
        <v>75</v>
      </c>
    </row>
    <row r="34" spans="1:7" ht="23.25">
      <c r="A34" s="94" t="s">
        <v>87</v>
      </c>
      <c r="B34" s="95" t="s">
        <v>293</v>
      </c>
      <c r="C34" s="96">
        <v>3333.9331000000002</v>
      </c>
      <c r="D34" s="97">
        <f t="shared" si="0"/>
        <v>-280.04270000000042</v>
      </c>
      <c r="E34" s="96">
        <v>3053.8903999999998</v>
      </c>
      <c r="F34" s="96">
        <v>3053.3020000000001</v>
      </c>
      <c r="G34" s="96">
        <v>3053.3020000000001</v>
      </c>
    </row>
    <row r="35" spans="1:7" ht="46.5">
      <c r="A35" s="94" t="s">
        <v>88</v>
      </c>
      <c r="B35" s="95" t="s">
        <v>276</v>
      </c>
      <c r="C35" s="96">
        <v>302.17790000000002</v>
      </c>
      <c r="D35" s="97">
        <f t="shared" si="0"/>
        <v>34.187399999999968</v>
      </c>
      <c r="E35" s="96">
        <v>336.36529999999999</v>
      </c>
      <c r="F35" s="96">
        <v>326.88409999999999</v>
      </c>
      <c r="G35" s="96">
        <v>326.88409999999999</v>
      </c>
    </row>
    <row r="36" spans="1:7" ht="46.5">
      <c r="A36" s="94" t="s">
        <v>89</v>
      </c>
      <c r="B36" s="95" t="s">
        <v>294</v>
      </c>
      <c r="C36" s="96">
        <v>7447.6184999999996</v>
      </c>
      <c r="D36" s="97">
        <f t="shared" si="0"/>
        <v>-797.86549999999988</v>
      </c>
      <c r="E36" s="96">
        <v>6649.7529999999997</v>
      </c>
      <c r="F36" s="96">
        <v>5245.1069000000007</v>
      </c>
      <c r="G36" s="96">
        <v>5245.1069000000007</v>
      </c>
    </row>
    <row r="37" spans="1:7" ht="71.25" customHeight="1">
      <c r="A37" s="90" t="s">
        <v>91</v>
      </c>
      <c r="B37" s="91" t="s">
        <v>295</v>
      </c>
      <c r="C37" s="92">
        <v>1659.3866</v>
      </c>
      <c r="D37" s="93">
        <f t="shared" si="0"/>
        <v>364.43139999999994</v>
      </c>
      <c r="E37" s="92">
        <v>2023.818</v>
      </c>
      <c r="F37" s="92">
        <v>1600.3469</v>
      </c>
      <c r="G37" s="92">
        <v>1592.1322</v>
      </c>
    </row>
    <row r="38" spans="1:7" ht="46.5">
      <c r="A38" s="94" t="s">
        <v>92</v>
      </c>
      <c r="B38" s="95" t="s">
        <v>296</v>
      </c>
      <c r="C38" s="96">
        <v>1587.0648000000001</v>
      </c>
      <c r="D38" s="97">
        <f t="shared" si="0"/>
        <v>354.99350000000004</v>
      </c>
      <c r="E38" s="96">
        <v>1942.0583000000001</v>
      </c>
      <c r="F38" s="96">
        <v>1518.5871999999999</v>
      </c>
      <c r="G38" s="96">
        <v>1510.3724999999999</v>
      </c>
    </row>
    <row r="39" spans="1:7" ht="23.25">
      <c r="A39" s="94" t="s">
        <v>93</v>
      </c>
      <c r="B39" s="95" t="s">
        <v>297</v>
      </c>
      <c r="C39" s="96">
        <v>6.3342000000000001</v>
      </c>
      <c r="D39" s="97">
        <f t="shared" si="0"/>
        <v>-1.2759</v>
      </c>
      <c r="E39" s="96">
        <v>5.0583</v>
      </c>
      <c r="F39" s="96">
        <v>5.0583</v>
      </c>
      <c r="G39" s="96">
        <v>5.0583</v>
      </c>
    </row>
    <row r="40" spans="1:7" ht="46.5">
      <c r="A40" s="94" t="s">
        <v>94</v>
      </c>
      <c r="B40" s="95" t="s">
        <v>276</v>
      </c>
      <c r="C40" s="96">
        <v>65.9876</v>
      </c>
      <c r="D40" s="97">
        <f t="shared" si="0"/>
        <v>10.713799999999992</v>
      </c>
      <c r="E40" s="96">
        <v>76.701399999999992</v>
      </c>
      <c r="F40" s="96">
        <v>76.701399999999992</v>
      </c>
      <c r="G40" s="96">
        <v>76.701399999999992</v>
      </c>
    </row>
    <row r="41" spans="1:7" ht="48.75" customHeight="1">
      <c r="A41" s="90" t="s">
        <v>95</v>
      </c>
      <c r="B41" s="91" t="s">
        <v>764</v>
      </c>
      <c r="C41" s="92">
        <v>2316.1675</v>
      </c>
      <c r="D41" s="93">
        <f t="shared" si="0"/>
        <v>-699.08870000000002</v>
      </c>
      <c r="E41" s="92">
        <v>1617.0788</v>
      </c>
      <c r="F41" s="92">
        <v>1078.9551999999999</v>
      </c>
      <c r="G41" s="92">
        <v>861.25400000000002</v>
      </c>
    </row>
    <row r="42" spans="1:7" ht="46.5">
      <c r="A42" s="94" t="s">
        <v>96</v>
      </c>
      <c r="B42" s="95" t="s">
        <v>604</v>
      </c>
      <c r="C42" s="96"/>
      <c r="D42" s="97"/>
      <c r="E42" s="96">
        <v>957.85219999999993</v>
      </c>
      <c r="F42" s="96">
        <v>574.21309999999994</v>
      </c>
      <c r="G42" s="96">
        <v>407.68970000000002</v>
      </c>
    </row>
    <row r="43" spans="1:7" ht="69.75">
      <c r="A43" s="94" t="s">
        <v>97</v>
      </c>
      <c r="B43" s="95" t="s">
        <v>298</v>
      </c>
      <c r="C43" s="96"/>
      <c r="D43" s="97"/>
      <c r="E43" s="96">
        <v>78.241600000000005</v>
      </c>
      <c r="F43" s="96">
        <v>55</v>
      </c>
      <c r="G43" s="96">
        <v>55</v>
      </c>
    </row>
    <row r="44" spans="1:7" ht="69.75">
      <c r="A44" s="94" t="s">
        <v>98</v>
      </c>
      <c r="B44" s="95" t="s">
        <v>299</v>
      </c>
      <c r="C44" s="96"/>
      <c r="D44" s="97"/>
      <c r="E44" s="96">
        <v>183.3289</v>
      </c>
      <c r="F44" s="96">
        <v>109.46560000000001</v>
      </c>
      <c r="G44" s="96">
        <v>58.287800000000004</v>
      </c>
    </row>
    <row r="45" spans="1:7" ht="46.5">
      <c r="A45" s="94" t="s">
        <v>99</v>
      </c>
      <c r="B45" s="95" t="s">
        <v>276</v>
      </c>
      <c r="C45" s="96"/>
      <c r="D45" s="97"/>
      <c r="E45" s="96">
        <v>397.65609999999998</v>
      </c>
      <c r="F45" s="96">
        <v>340.2765</v>
      </c>
      <c r="G45" s="96">
        <v>340.2765</v>
      </c>
    </row>
    <row r="46" spans="1:7" ht="48.75" customHeight="1">
      <c r="A46" s="90" t="s">
        <v>100</v>
      </c>
      <c r="B46" s="91" t="s">
        <v>300</v>
      </c>
      <c r="C46" s="92">
        <v>3223.8719999999998</v>
      </c>
      <c r="D46" s="93">
        <f t="shared" si="0"/>
        <v>-120.11339999999973</v>
      </c>
      <c r="E46" s="92">
        <v>3103.7586000000001</v>
      </c>
      <c r="F46" s="92">
        <v>2866.1232</v>
      </c>
      <c r="G46" s="92">
        <v>319.53149999999999</v>
      </c>
    </row>
    <row r="47" spans="1:7" ht="46.5">
      <c r="A47" s="94" t="s">
        <v>101</v>
      </c>
      <c r="B47" s="95" t="s">
        <v>301</v>
      </c>
      <c r="C47" s="96">
        <v>2524.7530000000002</v>
      </c>
      <c r="D47" s="97">
        <f t="shared" si="0"/>
        <v>-11.522700000000441</v>
      </c>
      <c r="E47" s="96">
        <v>2513.2302999999997</v>
      </c>
      <c r="F47" s="96">
        <v>2383.0545000000002</v>
      </c>
      <c r="G47" s="96">
        <v>259.66809999999998</v>
      </c>
    </row>
    <row r="48" spans="1:7" ht="46.5">
      <c r="A48" s="94" t="s">
        <v>102</v>
      </c>
      <c r="B48" s="95" t="s">
        <v>276</v>
      </c>
      <c r="C48" s="96">
        <v>699.11900000000003</v>
      </c>
      <c r="D48" s="97">
        <f t="shared" si="0"/>
        <v>-108.59069999999997</v>
      </c>
      <c r="E48" s="96">
        <v>590.52830000000006</v>
      </c>
      <c r="F48" s="96">
        <v>483.06870000000004</v>
      </c>
      <c r="G48" s="96">
        <v>59.863399999999999</v>
      </c>
    </row>
    <row r="49" spans="1:7" ht="51" customHeight="1">
      <c r="A49" s="90" t="s">
        <v>103</v>
      </c>
      <c r="B49" s="91" t="s">
        <v>302</v>
      </c>
      <c r="C49" s="92">
        <v>11325.632099999999</v>
      </c>
      <c r="D49" s="93">
        <f t="shared" si="0"/>
        <v>-633.76059999999961</v>
      </c>
      <c r="E49" s="92">
        <v>10691.871499999999</v>
      </c>
      <c r="F49" s="92">
        <v>8852.2165999999997</v>
      </c>
      <c r="G49" s="92">
        <v>8945.2549999999992</v>
      </c>
    </row>
    <row r="50" spans="1:7" ht="23.25">
      <c r="A50" s="94" t="s">
        <v>104</v>
      </c>
      <c r="B50" s="95" t="s">
        <v>303</v>
      </c>
      <c r="C50" s="96">
        <v>3453.2265000000002</v>
      </c>
      <c r="D50" s="97">
        <f t="shared" si="0"/>
        <v>-773.67000000000007</v>
      </c>
      <c r="E50" s="96">
        <v>2679.5565000000001</v>
      </c>
      <c r="F50" s="96">
        <v>1398.5936000000002</v>
      </c>
      <c r="G50" s="96">
        <v>1346.4739999999999</v>
      </c>
    </row>
    <row r="51" spans="1:7" ht="23.25">
      <c r="A51" s="94" t="s">
        <v>105</v>
      </c>
      <c r="B51" s="95" t="s">
        <v>304</v>
      </c>
      <c r="C51" s="96">
        <v>154.28560000000002</v>
      </c>
      <c r="D51" s="97">
        <f t="shared" si="0"/>
        <v>34.217600000000004</v>
      </c>
      <c r="E51" s="96">
        <v>188.50320000000002</v>
      </c>
      <c r="F51" s="96">
        <v>158.44110000000001</v>
      </c>
      <c r="G51" s="96">
        <v>158.46289999999999</v>
      </c>
    </row>
    <row r="52" spans="1:7" ht="23.25">
      <c r="A52" s="94" t="s">
        <v>106</v>
      </c>
      <c r="B52" s="95" t="s">
        <v>305</v>
      </c>
      <c r="C52" s="96">
        <v>3913.8573999999999</v>
      </c>
      <c r="D52" s="97">
        <f t="shared" si="0"/>
        <v>-9.6864000000000487</v>
      </c>
      <c r="E52" s="96">
        <v>3904.1709999999998</v>
      </c>
      <c r="F52" s="96">
        <v>3653.7698999999998</v>
      </c>
      <c r="G52" s="96">
        <v>3635.4928999999997</v>
      </c>
    </row>
    <row r="53" spans="1:7" ht="46.5">
      <c r="A53" s="94" t="s">
        <v>107</v>
      </c>
      <c r="B53" s="95" t="s">
        <v>276</v>
      </c>
      <c r="C53" s="96">
        <v>2722.8888999999999</v>
      </c>
      <c r="D53" s="97">
        <f t="shared" si="0"/>
        <v>-70.32089999999971</v>
      </c>
      <c r="E53" s="96">
        <v>2652.5680000000002</v>
      </c>
      <c r="F53" s="96">
        <v>3191.2617999999998</v>
      </c>
      <c r="G53" s="96">
        <v>3474.6750000000002</v>
      </c>
    </row>
    <row r="54" spans="1:7" ht="23.25">
      <c r="A54" s="94" t="s">
        <v>108</v>
      </c>
      <c r="B54" s="95" t="s">
        <v>306</v>
      </c>
      <c r="C54" s="96">
        <v>1081.3736999999999</v>
      </c>
      <c r="D54" s="97">
        <f t="shared" si="0"/>
        <v>185.69910000000027</v>
      </c>
      <c r="E54" s="96">
        <v>1267.0728000000001</v>
      </c>
      <c r="F54" s="96">
        <v>450.15019999999998</v>
      </c>
      <c r="G54" s="96">
        <v>330.15019999999998</v>
      </c>
    </row>
    <row r="55" spans="1:7" ht="50.25" customHeight="1">
      <c r="A55" s="90" t="s">
        <v>109</v>
      </c>
      <c r="B55" s="91" t="s">
        <v>307</v>
      </c>
      <c r="C55" s="92">
        <v>9216.3311999999987</v>
      </c>
      <c r="D55" s="93">
        <f t="shared" si="0"/>
        <v>1.1710000000002765</v>
      </c>
      <c r="E55" s="92">
        <v>9217.502199999999</v>
      </c>
      <c r="F55" s="92">
        <v>7523.2134999999998</v>
      </c>
      <c r="G55" s="92">
        <v>6232.3214000000007</v>
      </c>
    </row>
    <row r="56" spans="1:7" ht="46.5">
      <c r="A56" s="94" t="s">
        <v>110</v>
      </c>
      <c r="B56" s="95" t="s">
        <v>308</v>
      </c>
      <c r="C56" s="96">
        <v>3055.9521</v>
      </c>
      <c r="D56" s="97">
        <f t="shared" si="0"/>
        <v>328.22040000000015</v>
      </c>
      <c r="E56" s="96">
        <v>3384.1725000000001</v>
      </c>
      <c r="F56" s="96">
        <v>2632.6738999999998</v>
      </c>
      <c r="G56" s="96">
        <v>1431.0413999999998</v>
      </c>
    </row>
    <row r="57" spans="1:7" ht="23.25">
      <c r="A57" s="94" t="s">
        <v>111</v>
      </c>
      <c r="B57" s="95" t="s">
        <v>309</v>
      </c>
      <c r="C57" s="96">
        <v>3922.7087000000001</v>
      </c>
      <c r="D57" s="97">
        <f t="shared" si="0"/>
        <v>-240.55040000000054</v>
      </c>
      <c r="E57" s="96">
        <v>3682.1582999999996</v>
      </c>
      <c r="F57" s="96">
        <v>3102.8102000000003</v>
      </c>
      <c r="G57" s="96">
        <v>3098.4468999999999</v>
      </c>
    </row>
    <row r="58" spans="1:7" ht="46.5">
      <c r="A58" s="94" t="s">
        <v>112</v>
      </c>
      <c r="B58" s="95" t="s">
        <v>310</v>
      </c>
      <c r="C58" s="96">
        <v>2107.3164999999999</v>
      </c>
      <c r="D58" s="97">
        <f t="shared" si="0"/>
        <v>-102.04009999999994</v>
      </c>
      <c r="E58" s="96">
        <v>2005.2764</v>
      </c>
      <c r="F58" s="96">
        <v>1642.3344</v>
      </c>
      <c r="G58" s="96">
        <v>1557.4381000000001</v>
      </c>
    </row>
    <row r="59" spans="1:7" ht="46.5">
      <c r="A59" s="94" t="s">
        <v>113</v>
      </c>
      <c r="B59" s="95" t="s">
        <v>276</v>
      </c>
      <c r="C59" s="96">
        <v>130.35389999999998</v>
      </c>
      <c r="D59" s="97">
        <f t="shared" si="0"/>
        <v>15.541100000000029</v>
      </c>
      <c r="E59" s="96">
        <v>145.89500000000001</v>
      </c>
      <c r="F59" s="96">
        <v>145.39500000000001</v>
      </c>
      <c r="G59" s="96">
        <v>145.39500000000001</v>
      </c>
    </row>
    <row r="60" spans="1:7" ht="48.75" customHeight="1">
      <c r="A60" s="90" t="s">
        <v>114</v>
      </c>
      <c r="B60" s="91" t="s">
        <v>311</v>
      </c>
      <c r="C60" s="92">
        <v>992.56650000000002</v>
      </c>
      <c r="D60" s="93">
        <f t="shared" si="0"/>
        <v>118.37589999999989</v>
      </c>
      <c r="E60" s="92">
        <v>1110.9423999999999</v>
      </c>
      <c r="F60" s="92">
        <v>620.79809999999998</v>
      </c>
      <c r="G60" s="92">
        <v>620.79809999999998</v>
      </c>
    </row>
    <row r="61" spans="1:7" ht="23.25">
      <c r="A61" s="94" t="s">
        <v>115</v>
      </c>
      <c r="B61" s="95" t="s">
        <v>312</v>
      </c>
      <c r="C61" s="96">
        <v>874.98569999999995</v>
      </c>
      <c r="D61" s="97">
        <f t="shared" si="0"/>
        <v>111.76649999999995</v>
      </c>
      <c r="E61" s="96">
        <v>986.7521999999999</v>
      </c>
      <c r="F61" s="96">
        <v>533.96819999999991</v>
      </c>
      <c r="G61" s="96">
        <v>533.96819999999991</v>
      </c>
    </row>
    <row r="62" spans="1:7" ht="23.25">
      <c r="A62" s="94" t="s">
        <v>116</v>
      </c>
      <c r="B62" s="95" t="s">
        <v>313</v>
      </c>
      <c r="C62" s="96">
        <v>117.5808</v>
      </c>
      <c r="D62" s="97">
        <f t="shared" si="0"/>
        <v>6.6093999999999937</v>
      </c>
      <c r="E62" s="96">
        <v>124.19019999999999</v>
      </c>
      <c r="F62" s="96">
        <v>86.829899999999995</v>
      </c>
      <c r="G62" s="96">
        <v>86.829899999999995</v>
      </c>
    </row>
    <row r="63" spans="1:7" ht="51" customHeight="1">
      <c r="A63" s="90" t="s">
        <v>117</v>
      </c>
      <c r="B63" s="91" t="s">
        <v>314</v>
      </c>
      <c r="C63" s="92">
        <v>2413.6880000000001</v>
      </c>
      <c r="D63" s="93">
        <f t="shared" si="0"/>
        <v>-1386.5757000000001</v>
      </c>
      <c r="E63" s="92">
        <v>1027.1123</v>
      </c>
      <c r="F63" s="92">
        <v>493.31329999999997</v>
      </c>
      <c r="G63" s="92">
        <v>375.49629999999996</v>
      </c>
    </row>
    <row r="64" spans="1:7" ht="46.5">
      <c r="A64" s="94" t="s">
        <v>118</v>
      </c>
      <c r="B64" s="95" t="s">
        <v>315</v>
      </c>
      <c r="C64" s="96">
        <v>1536.0083</v>
      </c>
      <c r="D64" s="97">
        <f t="shared" si="0"/>
        <v>-1007.7212999999999</v>
      </c>
      <c r="E64" s="96">
        <v>528.28700000000003</v>
      </c>
      <c r="F64" s="96">
        <v>213.3809</v>
      </c>
      <c r="G64" s="96">
        <v>189.38679999999999</v>
      </c>
    </row>
    <row r="65" spans="1:7" ht="46.5">
      <c r="A65" s="94" t="s">
        <v>119</v>
      </c>
      <c r="B65" s="95" t="s">
        <v>316</v>
      </c>
      <c r="C65" s="96">
        <v>827.28099999999995</v>
      </c>
      <c r="D65" s="97">
        <f t="shared" si="0"/>
        <v>-382.57189999999997</v>
      </c>
      <c r="E65" s="96">
        <v>444.70909999999998</v>
      </c>
      <c r="F65" s="96">
        <v>230.96620000000001</v>
      </c>
      <c r="G65" s="96">
        <v>137.14329999999998</v>
      </c>
    </row>
    <row r="66" spans="1:7" ht="46.5">
      <c r="A66" s="94" t="s">
        <v>188</v>
      </c>
      <c r="B66" s="95" t="s">
        <v>276</v>
      </c>
      <c r="C66" s="96">
        <v>50.398699999999998</v>
      </c>
      <c r="D66" s="97">
        <f t="shared" si="0"/>
        <v>3.7175000000000011</v>
      </c>
      <c r="E66" s="96">
        <v>54.116199999999999</v>
      </c>
      <c r="F66" s="96">
        <v>48.966200000000001</v>
      </c>
      <c r="G66" s="96">
        <v>48.966200000000001</v>
      </c>
    </row>
    <row r="67" spans="1:7" ht="50.25" customHeight="1">
      <c r="A67" s="90" t="s">
        <v>120</v>
      </c>
      <c r="B67" s="91" t="s">
        <v>317</v>
      </c>
      <c r="C67" s="92">
        <v>34101.833200000001</v>
      </c>
      <c r="D67" s="93">
        <f t="shared" ref="D67:D129" si="1">E67-C67</f>
        <v>2497.8420000000042</v>
      </c>
      <c r="E67" s="92">
        <v>36599.675200000005</v>
      </c>
      <c r="F67" s="92">
        <v>64149.914700000001</v>
      </c>
      <c r="G67" s="92">
        <v>51600.543700000002</v>
      </c>
    </row>
    <row r="68" spans="1:7" s="16" customFormat="1" ht="23.25">
      <c r="A68" s="94" t="s">
        <v>121</v>
      </c>
      <c r="B68" s="95" t="s">
        <v>33</v>
      </c>
      <c r="C68" s="96">
        <v>11331.502400000001</v>
      </c>
      <c r="D68" s="97">
        <f t="shared" si="1"/>
        <v>-616.32560000000012</v>
      </c>
      <c r="E68" s="96">
        <v>10715.176800000001</v>
      </c>
      <c r="F68" s="96">
        <v>9543.1276999999991</v>
      </c>
      <c r="G68" s="96">
        <v>9652.393</v>
      </c>
    </row>
    <row r="69" spans="1:7" ht="23.25">
      <c r="A69" s="94" t="s">
        <v>122</v>
      </c>
      <c r="B69" s="95" t="s">
        <v>318</v>
      </c>
      <c r="C69" s="96">
        <v>11453.6018</v>
      </c>
      <c r="D69" s="97">
        <f t="shared" si="1"/>
        <v>5268.2201999999997</v>
      </c>
      <c r="E69" s="96">
        <v>16721.822</v>
      </c>
      <c r="F69" s="96">
        <v>43192.517799999994</v>
      </c>
      <c r="G69" s="96">
        <v>33935.266299999996</v>
      </c>
    </row>
    <row r="70" spans="1:7" ht="69.75">
      <c r="A70" s="94" t="s">
        <v>123</v>
      </c>
      <c r="B70" s="95" t="s">
        <v>319</v>
      </c>
      <c r="C70" s="96">
        <v>11209.2294</v>
      </c>
      <c r="D70" s="97">
        <f t="shared" si="1"/>
        <v>-2185.0230999999985</v>
      </c>
      <c r="E70" s="96">
        <v>9024.2063000000016</v>
      </c>
      <c r="F70" s="96">
        <v>11275.7991</v>
      </c>
      <c r="G70" s="96">
        <v>7874.4142999999995</v>
      </c>
    </row>
    <row r="71" spans="1:7" ht="46.5">
      <c r="A71" s="94" t="s">
        <v>124</v>
      </c>
      <c r="B71" s="95" t="s">
        <v>276</v>
      </c>
      <c r="C71" s="96">
        <v>107.4996</v>
      </c>
      <c r="D71" s="97">
        <f t="shared" si="1"/>
        <v>30.970500000000001</v>
      </c>
      <c r="E71" s="96">
        <v>138.4701</v>
      </c>
      <c r="F71" s="96">
        <v>138.4701</v>
      </c>
      <c r="G71" s="96">
        <v>138.4701</v>
      </c>
    </row>
    <row r="72" spans="1:7" ht="50.25" customHeight="1">
      <c r="A72" s="90" t="s">
        <v>125</v>
      </c>
      <c r="B72" s="91" t="s">
        <v>320</v>
      </c>
      <c r="C72" s="92">
        <v>2205.4447999999998</v>
      </c>
      <c r="D72" s="93">
        <f t="shared" si="1"/>
        <v>480.7483000000002</v>
      </c>
      <c r="E72" s="92">
        <v>2686.1931</v>
      </c>
      <c r="F72" s="92">
        <v>1157.6813999999999</v>
      </c>
      <c r="G72" s="92">
        <v>1133.886</v>
      </c>
    </row>
    <row r="73" spans="1:7" s="5" customFormat="1" ht="46.5">
      <c r="A73" s="94" t="s">
        <v>126</v>
      </c>
      <c r="B73" s="95" t="s">
        <v>321</v>
      </c>
      <c r="C73" s="96">
        <v>1293.5888</v>
      </c>
      <c r="D73" s="97">
        <f t="shared" si="1"/>
        <v>745.34400000000005</v>
      </c>
      <c r="E73" s="96">
        <v>2038.9328</v>
      </c>
      <c r="F73" s="96">
        <v>706.56500000000005</v>
      </c>
      <c r="G73" s="96">
        <v>682.76830000000007</v>
      </c>
    </row>
    <row r="74" spans="1:7" ht="46.5">
      <c r="A74" s="94" t="s">
        <v>127</v>
      </c>
      <c r="B74" s="95" t="s">
        <v>276</v>
      </c>
      <c r="C74" s="96">
        <v>290.74959999999999</v>
      </c>
      <c r="D74" s="97">
        <f t="shared" si="1"/>
        <v>108.41390000000001</v>
      </c>
      <c r="E74" s="96">
        <v>399.1635</v>
      </c>
      <c r="F74" s="96">
        <v>342.87329999999997</v>
      </c>
      <c r="G74" s="96">
        <v>342.87459999999999</v>
      </c>
    </row>
    <row r="75" spans="1:7" s="16" customFormat="1" ht="69.75">
      <c r="A75" s="94" t="s">
        <v>128</v>
      </c>
      <c r="B75" s="95" t="s">
        <v>322</v>
      </c>
      <c r="C75" s="96">
        <v>321.10640000000001</v>
      </c>
      <c r="D75" s="97">
        <f t="shared" si="1"/>
        <v>-73.009600000000006</v>
      </c>
      <c r="E75" s="96">
        <v>248.0968</v>
      </c>
      <c r="F75" s="96">
        <v>108.24310000000001</v>
      </c>
      <c r="G75" s="96">
        <v>108.24310000000001</v>
      </c>
    </row>
    <row r="76" spans="1:7" ht="23.25">
      <c r="A76" s="94" t="s">
        <v>324</v>
      </c>
      <c r="B76" s="95" t="s">
        <v>323</v>
      </c>
      <c r="C76" s="96">
        <v>300</v>
      </c>
      <c r="D76" s="97">
        <f t="shared" si="1"/>
        <v>-300</v>
      </c>
      <c r="E76" s="96">
        <v>0</v>
      </c>
      <c r="F76" s="96">
        <v>0</v>
      </c>
      <c r="G76" s="96">
        <v>0</v>
      </c>
    </row>
    <row r="77" spans="1:7" ht="71.25" customHeight="1">
      <c r="A77" s="90" t="s">
        <v>129</v>
      </c>
      <c r="B77" s="91" t="s">
        <v>325</v>
      </c>
      <c r="C77" s="92">
        <v>9552.1905000000006</v>
      </c>
      <c r="D77" s="93">
        <f t="shared" si="1"/>
        <v>-359.15860000000066</v>
      </c>
      <c r="E77" s="92">
        <v>9193.0319</v>
      </c>
      <c r="F77" s="92">
        <v>8682.445099999999</v>
      </c>
      <c r="G77" s="92">
        <v>7376.7128000000002</v>
      </c>
    </row>
    <row r="78" spans="1:7" ht="23.25">
      <c r="A78" s="94" t="s">
        <v>130</v>
      </c>
      <c r="B78" s="95" t="s">
        <v>326</v>
      </c>
      <c r="C78" s="96">
        <v>1580.7945</v>
      </c>
      <c r="D78" s="97">
        <f t="shared" si="1"/>
        <v>-1580.7945</v>
      </c>
      <c r="E78" s="96">
        <v>0</v>
      </c>
      <c r="F78" s="96">
        <v>0</v>
      </c>
      <c r="G78" s="96">
        <v>0</v>
      </c>
    </row>
    <row r="79" spans="1:7" s="16" customFormat="1" ht="46.5">
      <c r="A79" s="94" t="s">
        <v>180</v>
      </c>
      <c r="B79" s="95" t="s">
        <v>327</v>
      </c>
      <c r="C79" s="96">
        <v>815.18849999999998</v>
      </c>
      <c r="D79" s="97">
        <f t="shared" si="1"/>
        <v>680.57560000000012</v>
      </c>
      <c r="E79" s="96">
        <v>1495.7641000000001</v>
      </c>
      <c r="F79" s="96">
        <v>1414.1021000000001</v>
      </c>
      <c r="G79" s="96">
        <v>1084.806</v>
      </c>
    </row>
    <row r="80" spans="1:7" ht="46.5">
      <c r="A80" s="94" t="s">
        <v>131</v>
      </c>
      <c r="B80" s="95" t="s">
        <v>328</v>
      </c>
      <c r="C80" s="96">
        <v>330.58550000000002</v>
      </c>
      <c r="D80" s="97">
        <f t="shared" si="1"/>
        <v>-330.58550000000002</v>
      </c>
      <c r="E80" s="96">
        <v>0</v>
      </c>
      <c r="F80" s="96">
        <v>0</v>
      </c>
      <c r="G80" s="96">
        <v>0</v>
      </c>
    </row>
    <row r="81" spans="1:7" ht="23.25">
      <c r="A81" s="94" t="s">
        <v>132</v>
      </c>
      <c r="B81" s="95" t="s">
        <v>329</v>
      </c>
      <c r="C81" s="96">
        <v>552.9701</v>
      </c>
      <c r="D81" s="97">
        <f t="shared" si="1"/>
        <v>387.93340000000001</v>
      </c>
      <c r="E81" s="96">
        <v>940.90350000000001</v>
      </c>
      <c r="F81" s="96">
        <v>656.17319999999995</v>
      </c>
      <c r="G81" s="96">
        <v>618.40890000000002</v>
      </c>
    </row>
    <row r="82" spans="1:7" ht="46.5">
      <c r="A82" s="94" t="s">
        <v>133</v>
      </c>
      <c r="B82" s="95" t="s">
        <v>276</v>
      </c>
      <c r="C82" s="96">
        <v>2107.9814000000001</v>
      </c>
      <c r="D82" s="97">
        <f t="shared" si="1"/>
        <v>300.45130000000017</v>
      </c>
      <c r="E82" s="96">
        <v>2408.4327000000003</v>
      </c>
      <c r="F82" s="96">
        <v>2413.1028999999999</v>
      </c>
      <c r="G82" s="96">
        <v>2418.1415000000002</v>
      </c>
    </row>
    <row r="83" spans="1:7" ht="46.5">
      <c r="A83" s="94" t="s">
        <v>134</v>
      </c>
      <c r="B83" s="95" t="s">
        <v>330</v>
      </c>
      <c r="C83" s="96">
        <v>37.938499999999998</v>
      </c>
      <c r="D83" s="97">
        <f t="shared" si="1"/>
        <v>-11.560999999999996</v>
      </c>
      <c r="E83" s="96">
        <v>26.377500000000001</v>
      </c>
      <c r="F83" s="96">
        <v>26.919700000000002</v>
      </c>
      <c r="G83" s="96">
        <v>7.8067000000000002</v>
      </c>
    </row>
    <row r="84" spans="1:7" ht="46.5">
      <c r="A84" s="94" t="s">
        <v>135</v>
      </c>
      <c r="B84" s="95" t="s">
        <v>331</v>
      </c>
      <c r="C84" s="96">
        <v>3342.8886000000002</v>
      </c>
      <c r="D84" s="97">
        <f t="shared" si="1"/>
        <v>-216.97290000000021</v>
      </c>
      <c r="E84" s="96">
        <v>3125.9157</v>
      </c>
      <c r="F84" s="96">
        <v>3118.1746000000003</v>
      </c>
      <c r="G84" s="96">
        <v>2226.5124000000001</v>
      </c>
    </row>
    <row r="85" spans="1:7" ht="46.5">
      <c r="A85" s="94" t="s">
        <v>136</v>
      </c>
      <c r="B85" s="95" t="s">
        <v>332</v>
      </c>
      <c r="C85" s="96">
        <v>111.6904</v>
      </c>
      <c r="D85" s="97">
        <f t="shared" si="1"/>
        <v>-111.6904</v>
      </c>
      <c r="E85" s="96">
        <v>0</v>
      </c>
      <c r="F85" s="96">
        <v>0</v>
      </c>
      <c r="G85" s="96">
        <v>0</v>
      </c>
    </row>
    <row r="86" spans="1:7" ht="46.5">
      <c r="A86" s="94" t="s">
        <v>137</v>
      </c>
      <c r="B86" s="95" t="s">
        <v>333</v>
      </c>
      <c r="C86" s="96">
        <v>584.50780000000009</v>
      </c>
      <c r="D86" s="97">
        <f t="shared" si="1"/>
        <v>532.53059999999982</v>
      </c>
      <c r="E86" s="96">
        <v>1117.0383999999999</v>
      </c>
      <c r="F86" s="96">
        <v>1003.9725999999999</v>
      </c>
      <c r="G86" s="96">
        <v>971.03730000000007</v>
      </c>
    </row>
    <row r="87" spans="1:7" ht="23.25">
      <c r="A87" s="94" t="s">
        <v>138</v>
      </c>
      <c r="B87" s="95" t="s">
        <v>334</v>
      </c>
      <c r="C87" s="96">
        <v>87.645200000000003</v>
      </c>
      <c r="D87" s="97">
        <f t="shared" si="1"/>
        <v>-9.0452000000000083</v>
      </c>
      <c r="E87" s="96">
        <v>78.599999999999994</v>
      </c>
      <c r="F87" s="96">
        <v>50</v>
      </c>
      <c r="G87" s="96">
        <v>50</v>
      </c>
    </row>
    <row r="88" spans="1:7" ht="51.75" customHeight="1">
      <c r="A88" s="90" t="s">
        <v>139</v>
      </c>
      <c r="B88" s="91" t="s">
        <v>335</v>
      </c>
      <c r="C88" s="92">
        <v>2242.6743999999999</v>
      </c>
      <c r="D88" s="93">
        <f t="shared" si="1"/>
        <v>-1046.673</v>
      </c>
      <c r="E88" s="92">
        <v>1196.0013999999999</v>
      </c>
      <c r="F88" s="92">
        <v>867.10490000000004</v>
      </c>
      <c r="G88" s="92">
        <v>865.2944</v>
      </c>
    </row>
    <row r="89" spans="1:7" ht="69.75">
      <c r="A89" s="94" t="s">
        <v>140</v>
      </c>
      <c r="B89" s="95" t="s">
        <v>336</v>
      </c>
      <c r="C89" s="96">
        <v>635.52930000000003</v>
      </c>
      <c r="D89" s="97">
        <f t="shared" si="1"/>
        <v>-540.56680000000006</v>
      </c>
      <c r="E89" s="96">
        <v>94.962500000000006</v>
      </c>
      <c r="F89" s="96">
        <v>22.55</v>
      </c>
      <c r="G89" s="96">
        <v>20.7395</v>
      </c>
    </row>
    <row r="90" spans="1:7" s="16" customFormat="1" ht="69.75">
      <c r="A90" s="94" t="s">
        <v>141</v>
      </c>
      <c r="B90" s="95" t="s">
        <v>337</v>
      </c>
      <c r="C90" s="96">
        <v>300</v>
      </c>
      <c r="D90" s="97">
        <f t="shared" si="1"/>
        <v>-50</v>
      </c>
      <c r="E90" s="96">
        <v>250</v>
      </c>
      <c r="F90" s="96">
        <v>250</v>
      </c>
      <c r="G90" s="96">
        <v>250</v>
      </c>
    </row>
    <row r="91" spans="1:7" ht="46.5">
      <c r="A91" s="94" t="s">
        <v>142</v>
      </c>
      <c r="B91" s="95" t="s">
        <v>338</v>
      </c>
      <c r="C91" s="96">
        <v>220.40620000000001</v>
      </c>
      <c r="D91" s="97">
        <f t="shared" si="1"/>
        <v>20.835599999999971</v>
      </c>
      <c r="E91" s="96">
        <v>241.24179999999998</v>
      </c>
      <c r="F91" s="96">
        <v>237.25779999999997</v>
      </c>
      <c r="G91" s="96">
        <v>237.25779999999997</v>
      </c>
    </row>
    <row r="92" spans="1:7" ht="69.75">
      <c r="A92" s="94" t="s">
        <v>143</v>
      </c>
      <c r="B92" s="95" t="s">
        <v>339</v>
      </c>
      <c r="C92" s="96">
        <v>176.65690000000001</v>
      </c>
      <c r="D92" s="97">
        <f t="shared" si="1"/>
        <v>-176.65690000000001</v>
      </c>
      <c r="E92" s="96">
        <v>0</v>
      </c>
      <c r="F92" s="96">
        <v>0</v>
      </c>
      <c r="G92" s="96">
        <v>0</v>
      </c>
    </row>
    <row r="93" spans="1:7" ht="69.75">
      <c r="A93" s="94" t="s">
        <v>144</v>
      </c>
      <c r="B93" s="95" t="s">
        <v>340</v>
      </c>
      <c r="C93" s="96">
        <v>35.5</v>
      </c>
      <c r="D93" s="97">
        <f t="shared" si="1"/>
        <v>0</v>
      </c>
      <c r="E93" s="96">
        <v>35.5</v>
      </c>
      <c r="F93" s="96">
        <v>33</v>
      </c>
      <c r="G93" s="96">
        <v>33</v>
      </c>
    </row>
    <row r="94" spans="1:7" ht="23.25">
      <c r="A94" s="94" t="s">
        <v>145</v>
      </c>
      <c r="B94" s="95" t="s">
        <v>341</v>
      </c>
      <c r="C94" s="96">
        <v>250</v>
      </c>
      <c r="D94" s="97">
        <f t="shared" si="1"/>
        <v>0</v>
      </c>
      <c r="E94" s="96">
        <v>250</v>
      </c>
      <c r="F94" s="96">
        <v>250</v>
      </c>
      <c r="G94" s="96">
        <v>250</v>
      </c>
    </row>
    <row r="95" spans="1:7" ht="23.25">
      <c r="A95" s="94" t="s">
        <v>146</v>
      </c>
      <c r="B95" s="95" t="s">
        <v>90</v>
      </c>
      <c r="C95" s="96">
        <v>624.58199999999999</v>
      </c>
      <c r="D95" s="97">
        <f t="shared" si="1"/>
        <v>-300.28489999999999</v>
      </c>
      <c r="E95" s="96">
        <v>324.2971</v>
      </c>
      <c r="F95" s="96">
        <v>74.2971</v>
      </c>
      <c r="G95" s="96">
        <v>74.2971</v>
      </c>
    </row>
    <row r="96" spans="1:7" ht="71.25" customHeight="1">
      <c r="A96" s="90" t="s">
        <v>147</v>
      </c>
      <c r="B96" s="91" t="s">
        <v>342</v>
      </c>
      <c r="C96" s="92">
        <v>21002.016800000001</v>
      </c>
      <c r="D96" s="93">
        <f t="shared" si="1"/>
        <v>-8750.833700000001</v>
      </c>
      <c r="E96" s="92">
        <v>12251.1831</v>
      </c>
      <c r="F96" s="92">
        <v>6957.1914000000006</v>
      </c>
      <c r="G96" s="92">
        <v>3478.6637999999998</v>
      </c>
    </row>
    <row r="97" spans="1:7" ht="23.25">
      <c r="A97" s="94" t="s">
        <v>148</v>
      </c>
      <c r="B97" s="95" t="s">
        <v>343</v>
      </c>
      <c r="C97" s="96">
        <v>1219.0743</v>
      </c>
      <c r="D97" s="97">
        <f t="shared" si="1"/>
        <v>-282.57820000000004</v>
      </c>
      <c r="E97" s="96">
        <v>936.49609999999996</v>
      </c>
      <c r="F97" s="96">
        <v>1254</v>
      </c>
      <c r="G97" s="96">
        <v>100</v>
      </c>
    </row>
    <row r="98" spans="1:7" s="16" customFormat="1" ht="46.5">
      <c r="A98" s="94" t="s">
        <v>149</v>
      </c>
      <c r="B98" s="95" t="s">
        <v>344</v>
      </c>
      <c r="C98" s="96">
        <v>11343.820599999999</v>
      </c>
      <c r="D98" s="97">
        <f t="shared" si="1"/>
        <v>-7413.5838999999987</v>
      </c>
      <c r="E98" s="96">
        <v>3930.2367000000004</v>
      </c>
      <c r="F98" s="96">
        <v>100</v>
      </c>
      <c r="G98" s="96">
        <v>0</v>
      </c>
    </row>
    <row r="99" spans="1:7" ht="46.5">
      <c r="A99" s="94" t="s">
        <v>150</v>
      </c>
      <c r="B99" s="95" t="s">
        <v>345</v>
      </c>
      <c r="C99" s="96">
        <v>187.20939999999999</v>
      </c>
      <c r="D99" s="97">
        <f t="shared" si="1"/>
        <v>3.2463999999999942</v>
      </c>
      <c r="E99" s="96">
        <v>190.45579999999998</v>
      </c>
      <c r="F99" s="96">
        <v>190.45579999999998</v>
      </c>
      <c r="G99" s="96">
        <v>190.45579999999998</v>
      </c>
    </row>
    <row r="100" spans="1:7" ht="46.5">
      <c r="A100" s="94" t="s">
        <v>151</v>
      </c>
      <c r="B100" s="95" t="s">
        <v>346</v>
      </c>
      <c r="C100" s="96">
        <v>7164.1692999999996</v>
      </c>
      <c r="D100" s="97">
        <f t="shared" si="1"/>
        <v>-1077.5781999999999</v>
      </c>
      <c r="E100" s="96">
        <v>6086.5910999999996</v>
      </c>
      <c r="F100" s="96">
        <v>4389.2523000000001</v>
      </c>
      <c r="G100" s="96">
        <v>2164.8411000000001</v>
      </c>
    </row>
    <row r="101" spans="1:7" ht="46.5">
      <c r="A101" s="94" t="s">
        <v>152</v>
      </c>
      <c r="B101" s="95" t="s">
        <v>276</v>
      </c>
      <c r="C101" s="96">
        <v>1082.7212</v>
      </c>
      <c r="D101" s="97">
        <f t="shared" si="1"/>
        <v>22.070400000000063</v>
      </c>
      <c r="E101" s="96">
        <v>1104.7916</v>
      </c>
      <c r="F101" s="96">
        <v>1019.3778000000001</v>
      </c>
      <c r="G101" s="96">
        <v>1022.1763000000001</v>
      </c>
    </row>
    <row r="102" spans="1:7" ht="46.5">
      <c r="A102" s="94" t="s">
        <v>153</v>
      </c>
      <c r="B102" s="95" t="s">
        <v>347</v>
      </c>
      <c r="C102" s="96">
        <v>5.0220000000000002</v>
      </c>
      <c r="D102" s="97">
        <f t="shared" si="1"/>
        <v>-2.4102000000000001</v>
      </c>
      <c r="E102" s="96">
        <v>2.6118000000000001</v>
      </c>
      <c r="F102" s="96">
        <v>4.1055000000000001</v>
      </c>
      <c r="G102" s="96">
        <v>1.1905999999999999</v>
      </c>
    </row>
    <row r="103" spans="1:7" ht="48.75" customHeight="1">
      <c r="A103" s="90" t="s">
        <v>154</v>
      </c>
      <c r="B103" s="91" t="s">
        <v>348</v>
      </c>
      <c r="C103" s="92">
        <v>2839.9892999999997</v>
      </c>
      <c r="D103" s="93">
        <f t="shared" si="1"/>
        <v>-497.98969999999963</v>
      </c>
      <c r="E103" s="92">
        <v>2341.9996000000001</v>
      </c>
      <c r="F103" s="92">
        <v>2289.7388999999998</v>
      </c>
      <c r="G103" s="92">
        <v>1364.8933</v>
      </c>
    </row>
    <row r="104" spans="1:7" ht="46.5">
      <c r="A104" s="94" t="s">
        <v>155</v>
      </c>
      <c r="B104" s="95" t="s">
        <v>349</v>
      </c>
      <c r="C104" s="96">
        <v>2696.0297</v>
      </c>
      <c r="D104" s="97">
        <f t="shared" si="1"/>
        <v>-507.03060000000005</v>
      </c>
      <c r="E104" s="96">
        <v>2188.9991</v>
      </c>
      <c r="F104" s="96">
        <v>2136.6383999999998</v>
      </c>
      <c r="G104" s="96">
        <v>1214.7038</v>
      </c>
    </row>
    <row r="105" spans="1:7" s="16" customFormat="1" ht="46.5">
      <c r="A105" s="94" t="s">
        <v>156</v>
      </c>
      <c r="B105" s="95" t="s">
        <v>276</v>
      </c>
      <c r="C105" s="96">
        <v>140.05960000000002</v>
      </c>
      <c r="D105" s="97">
        <f t="shared" si="1"/>
        <v>8.9408999999999708</v>
      </c>
      <c r="E105" s="96">
        <v>149.00049999999999</v>
      </c>
      <c r="F105" s="96">
        <v>149.00049999999999</v>
      </c>
      <c r="G105" s="96">
        <v>149.00049999999999</v>
      </c>
    </row>
    <row r="106" spans="1:7" ht="46.5">
      <c r="A106" s="94" t="s">
        <v>157</v>
      </c>
      <c r="B106" s="95" t="s">
        <v>350</v>
      </c>
      <c r="C106" s="96">
        <v>3.9</v>
      </c>
      <c r="D106" s="97">
        <f t="shared" si="1"/>
        <v>0.10000000000000009</v>
      </c>
      <c r="E106" s="96">
        <v>4</v>
      </c>
      <c r="F106" s="96">
        <v>4.0999999999999996</v>
      </c>
      <c r="G106" s="96">
        <v>1.1890000000000001</v>
      </c>
    </row>
    <row r="107" spans="1:7" ht="48.75" customHeight="1">
      <c r="A107" s="90" t="s">
        <v>158</v>
      </c>
      <c r="B107" s="91" t="s">
        <v>351</v>
      </c>
      <c r="C107" s="92">
        <v>32370.152899999997</v>
      </c>
      <c r="D107" s="93">
        <f t="shared" si="1"/>
        <v>3959.9583000000021</v>
      </c>
      <c r="E107" s="92">
        <v>36330.111199999999</v>
      </c>
      <c r="F107" s="92">
        <v>37562.855899999995</v>
      </c>
      <c r="G107" s="92">
        <v>36709.6636</v>
      </c>
    </row>
    <row r="108" spans="1:7" ht="71.25" customHeight="1">
      <c r="A108" s="94" t="s">
        <v>159</v>
      </c>
      <c r="B108" s="95" t="s">
        <v>352</v>
      </c>
      <c r="C108" s="96">
        <v>27918.4257</v>
      </c>
      <c r="D108" s="97">
        <f t="shared" si="1"/>
        <v>2312.608400000001</v>
      </c>
      <c r="E108" s="96">
        <v>30231.034100000001</v>
      </c>
      <c r="F108" s="96">
        <v>30124.949800000002</v>
      </c>
      <c r="G108" s="96">
        <v>28771.430800000002</v>
      </c>
    </row>
    <row r="109" spans="1:7" s="16" customFormat="1" ht="23.25">
      <c r="A109" s="94" t="s">
        <v>160</v>
      </c>
      <c r="B109" s="95" t="s">
        <v>353</v>
      </c>
      <c r="C109" s="96">
        <v>3938.5467000000003</v>
      </c>
      <c r="D109" s="97">
        <f t="shared" si="1"/>
        <v>1606.4262000000003</v>
      </c>
      <c r="E109" s="96">
        <v>5544.9729000000007</v>
      </c>
      <c r="F109" s="96">
        <v>6883.8019000000004</v>
      </c>
      <c r="G109" s="96">
        <v>7384.1286</v>
      </c>
    </row>
    <row r="110" spans="1:7" ht="69.75">
      <c r="A110" s="94" t="s">
        <v>161</v>
      </c>
      <c r="B110" s="95" t="s">
        <v>354</v>
      </c>
      <c r="C110" s="96">
        <v>69.983800000000002</v>
      </c>
      <c r="D110" s="97">
        <f t="shared" si="1"/>
        <v>5.7978000000000094</v>
      </c>
      <c r="E110" s="96">
        <v>75.781600000000012</v>
      </c>
      <c r="F110" s="96">
        <v>75.781600000000012</v>
      </c>
      <c r="G110" s="96">
        <v>75.781600000000012</v>
      </c>
    </row>
    <row r="111" spans="1:7" ht="46.5">
      <c r="A111" s="94" t="s">
        <v>162</v>
      </c>
      <c r="B111" s="95" t="s">
        <v>276</v>
      </c>
      <c r="C111" s="96">
        <v>443.19670000000002</v>
      </c>
      <c r="D111" s="97">
        <f t="shared" si="1"/>
        <v>35.125899999999945</v>
      </c>
      <c r="E111" s="96">
        <v>478.32259999999997</v>
      </c>
      <c r="F111" s="96">
        <v>478.32259999999997</v>
      </c>
      <c r="G111" s="96">
        <v>478.32259999999997</v>
      </c>
    </row>
    <row r="112" spans="1:7" ht="73.5" customHeight="1">
      <c r="A112" s="90" t="s">
        <v>163</v>
      </c>
      <c r="B112" s="91" t="s">
        <v>355</v>
      </c>
      <c r="C112" s="92">
        <v>810.36340000000007</v>
      </c>
      <c r="D112" s="93">
        <f t="shared" si="1"/>
        <v>54.292900000000031</v>
      </c>
      <c r="E112" s="92">
        <v>864.6563000000001</v>
      </c>
      <c r="F112" s="92">
        <v>861.13400000000001</v>
      </c>
      <c r="G112" s="92">
        <v>822.92580000000009</v>
      </c>
    </row>
    <row r="113" spans="1:7" ht="51" customHeight="1">
      <c r="A113" s="94" t="s">
        <v>164</v>
      </c>
      <c r="B113" s="95" t="s">
        <v>356</v>
      </c>
      <c r="C113" s="96">
        <v>507.49290000000002</v>
      </c>
      <c r="D113" s="97">
        <f t="shared" si="1"/>
        <v>-12.294700000000034</v>
      </c>
      <c r="E113" s="96">
        <v>495.19819999999999</v>
      </c>
      <c r="F113" s="96">
        <v>491.91399999999999</v>
      </c>
      <c r="G113" s="96">
        <v>481.15040000000005</v>
      </c>
    </row>
    <row r="114" spans="1:7" ht="46.5">
      <c r="A114" s="94" t="s">
        <v>165</v>
      </c>
      <c r="B114" s="95" t="s">
        <v>276</v>
      </c>
      <c r="C114" s="96">
        <v>82.268799999999999</v>
      </c>
      <c r="D114" s="97">
        <f t="shared" si="1"/>
        <v>5.5263999999999953</v>
      </c>
      <c r="E114" s="96">
        <v>87.795199999999994</v>
      </c>
      <c r="F114" s="96">
        <v>87.447199999999995</v>
      </c>
      <c r="G114" s="96">
        <v>87.447199999999995</v>
      </c>
    </row>
    <row r="115" spans="1:7" s="16" customFormat="1" ht="23.25">
      <c r="A115" s="94" t="s">
        <v>166</v>
      </c>
      <c r="B115" s="95" t="s">
        <v>357</v>
      </c>
      <c r="C115" s="96">
        <v>220.60170000000002</v>
      </c>
      <c r="D115" s="97">
        <f t="shared" si="1"/>
        <v>61.061200000000014</v>
      </c>
      <c r="E115" s="96">
        <v>281.66290000000004</v>
      </c>
      <c r="F115" s="96">
        <v>281.77279999999996</v>
      </c>
      <c r="G115" s="96">
        <v>254.32820000000001</v>
      </c>
    </row>
    <row r="116" spans="1:7" ht="48.75" customHeight="1">
      <c r="A116" s="90" t="s">
        <v>167</v>
      </c>
      <c r="B116" s="91" t="s">
        <v>358</v>
      </c>
      <c r="C116" s="92">
        <v>1084.5152</v>
      </c>
      <c r="D116" s="93">
        <f t="shared" si="1"/>
        <v>253.90969999999993</v>
      </c>
      <c r="E116" s="92">
        <v>1338.4249</v>
      </c>
      <c r="F116" s="92">
        <v>1069.2347</v>
      </c>
      <c r="G116" s="92">
        <v>1069.2347</v>
      </c>
    </row>
    <row r="117" spans="1:7" ht="69.75">
      <c r="A117" s="94" t="s">
        <v>168</v>
      </c>
      <c r="B117" s="95" t="s">
        <v>359</v>
      </c>
      <c r="C117" s="96">
        <v>160.286</v>
      </c>
      <c r="D117" s="97">
        <f t="shared" si="1"/>
        <v>73.310399999999987</v>
      </c>
      <c r="E117" s="96">
        <v>233.59639999999999</v>
      </c>
      <c r="F117" s="96">
        <v>141.91489999999999</v>
      </c>
      <c r="G117" s="96">
        <v>141.91489999999999</v>
      </c>
    </row>
    <row r="118" spans="1:7" ht="93">
      <c r="A118" s="94" t="s">
        <v>169</v>
      </c>
      <c r="B118" s="95" t="s">
        <v>360</v>
      </c>
      <c r="C118" s="96">
        <v>818.99860000000001</v>
      </c>
      <c r="D118" s="97">
        <f t="shared" si="1"/>
        <v>171.2165</v>
      </c>
      <c r="E118" s="96">
        <v>990.21510000000001</v>
      </c>
      <c r="F118" s="96">
        <v>812.70640000000003</v>
      </c>
      <c r="G118" s="96">
        <v>812.70640000000003</v>
      </c>
    </row>
    <row r="119" spans="1:7" ht="46.5">
      <c r="A119" s="94" t="s">
        <v>170</v>
      </c>
      <c r="B119" s="95" t="s">
        <v>276</v>
      </c>
      <c r="C119" s="96">
        <v>105.23060000000001</v>
      </c>
      <c r="D119" s="97">
        <f t="shared" si="1"/>
        <v>9.3827999999999889</v>
      </c>
      <c r="E119" s="96">
        <v>114.6134</v>
      </c>
      <c r="F119" s="96">
        <v>114.6134</v>
      </c>
      <c r="G119" s="96">
        <v>114.6134</v>
      </c>
    </row>
    <row r="120" spans="1:7" s="16" customFormat="1" ht="74.25" customHeight="1">
      <c r="A120" s="90" t="s">
        <v>171</v>
      </c>
      <c r="B120" s="91" t="s">
        <v>361</v>
      </c>
      <c r="C120" s="92">
        <v>119.7363</v>
      </c>
      <c r="D120" s="93">
        <f t="shared" si="1"/>
        <v>-5.6475999999999971</v>
      </c>
      <c r="E120" s="92">
        <v>114.0887</v>
      </c>
      <c r="F120" s="92">
        <v>112.3103</v>
      </c>
      <c r="G120" s="92">
        <v>112.3103</v>
      </c>
    </row>
    <row r="121" spans="1:7" ht="46.5">
      <c r="A121" s="94" t="s">
        <v>172</v>
      </c>
      <c r="B121" s="95" t="s">
        <v>362</v>
      </c>
      <c r="C121" s="96">
        <v>11.0123</v>
      </c>
      <c r="D121" s="97">
        <f t="shared" si="1"/>
        <v>-0.64189999999999969</v>
      </c>
      <c r="E121" s="96">
        <v>10.3704</v>
      </c>
      <c r="F121" s="96">
        <v>10.3704</v>
      </c>
      <c r="G121" s="96">
        <v>10.3704</v>
      </c>
    </row>
    <row r="122" spans="1:7" ht="23.25">
      <c r="A122" s="94" t="s">
        <v>173</v>
      </c>
      <c r="B122" s="95" t="s">
        <v>363</v>
      </c>
      <c r="C122" s="96">
        <v>15.8322</v>
      </c>
      <c r="D122" s="97">
        <f t="shared" si="1"/>
        <v>-6.2826000000000004</v>
      </c>
      <c r="E122" s="96">
        <v>9.5495999999999999</v>
      </c>
      <c r="F122" s="96">
        <v>9.5495999999999999</v>
      </c>
      <c r="G122" s="96">
        <v>9.5495999999999999</v>
      </c>
    </row>
    <row r="123" spans="1:7" ht="46.5">
      <c r="A123" s="94" t="s">
        <v>174</v>
      </c>
      <c r="B123" s="95" t="s">
        <v>364</v>
      </c>
      <c r="C123" s="96">
        <v>8.4600000000000009</v>
      </c>
      <c r="D123" s="97">
        <f t="shared" si="1"/>
        <v>0</v>
      </c>
      <c r="E123" s="96">
        <v>8.4600000000000009</v>
      </c>
      <c r="F123" s="96">
        <v>8.4600000000000009</v>
      </c>
      <c r="G123" s="96">
        <v>8.4600000000000009</v>
      </c>
    </row>
    <row r="124" spans="1:7" s="16" customFormat="1" ht="46.5">
      <c r="A124" s="94" t="s">
        <v>175</v>
      </c>
      <c r="B124" s="95" t="s">
        <v>365</v>
      </c>
      <c r="C124" s="96">
        <v>12.115</v>
      </c>
      <c r="D124" s="97">
        <f t="shared" si="1"/>
        <v>-3.5350000000000001</v>
      </c>
      <c r="E124" s="96">
        <v>8.58</v>
      </c>
      <c r="F124" s="96">
        <v>8.58</v>
      </c>
      <c r="G124" s="96">
        <v>8.58</v>
      </c>
    </row>
    <row r="125" spans="1:7" s="16" customFormat="1" ht="23.25">
      <c r="A125" s="94" t="s">
        <v>367</v>
      </c>
      <c r="B125" s="95" t="s">
        <v>366</v>
      </c>
      <c r="C125" s="96">
        <v>16.253</v>
      </c>
      <c r="D125" s="97">
        <f t="shared" si="1"/>
        <v>-2.0655000000000001</v>
      </c>
      <c r="E125" s="96">
        <v>14.1875</v>
      </c>
      <c r="F125" s="96">
        <v>14.1875</v>
      </c>
      <c r="G125" s="96">
        <v>14.1875</v>
      </c>
    </row>
    <row r="126" spans="1:7" ht="46.5">
      <c r="A126" s="94" t="s">
        <v>369</v>
      </c>
      <c r="B126" s="95" t="s">
        <v>368</v>
      </c>
      <c r="C126" s="96">
        <v>5.5056000000000003</v>
      </c>
      <c r="D126" s="97">
        <f t="shared" si="1"/>
        <v>-1.0456000000000003</v>
      </c>
      <c r="E126" s="96">
        <v>4.46</v>
      </c>
      <c r="F126" s="96">
        <v>4.46</v>
      </c>
      <c r="G126" s="96">
        <v>4.46</v>
      </c>
    </row>
    <row r="127" spans="1:7" ht="49.5" customHeight="1">
      <c r="A127" s="94" t="s">
        <v>371</v>
      </c>
      <c r="B127" s="95" t="s">
        <v>370</v>
      </c>
      <c r="C127" s="96">
        <v>2.6696999999999997</v>
      </c>
      <c r="D127" s="97">
        <f t="shared" si="1"/>
        <v>-0.28969999999999985</v>
      </c>
      <c r="E127" s="96">
        <v>2.38</v>
      </c>
      <c r="F127" s="96">
        <v>2.38</v>
      </c>
      <c r="G127" s="96">
        <v>2.38</v>
      </c>
    </row>
    <row r="128" spans="1:7" s="16" customFormat="1" ht="46.5">
      <c r="A128" s="94" t="s">
        <v>372</v>
      </c>
      <c r="B128" s="95" t="s">
        <v>276</v>
      </c>
      <c r="C128" s="96">
        <v>47.888500000000001</v>
      </c>
      <c r="D128" s="97">
        <f t="shared" si="1"/>
        <v>8.2126999999999981</v>
      </c>
      <c r="E128" s="96">
        <v>56.101199999999999</v>
      </c>
      <c r="F128" s="96">
        <v>54.322800000000001</v>
      </c>
      <c r="G128" s="96">
        <v>54.322800000000001</v>
      </c>
    </row>
    <row r="129" spans="1:7" ht="51" customHeight="1">
      <c r="A129" s="90" t="s">
        <v>374</v>
      </c>
      <c r="B129" s="91" t="s">
        <v>373</v>
      </c>
      <c r="C129" s="92">
        <v>1169.7058999999999</v>
      </c>
      <c r="D129" s="93">
        <f t="shared" si="1"/>
        <v>471.62210000000005</v>
      </c>
      <c r="E129" s="92">
        <v>1641.328</v>
      </c>
      <c r="F129" s="92">
        <v>986.06819999999993</v>
      </c>
      <c r="G129" s="92">
        <v>436.06819999999999</v>
      </c>
    </row>
    <row r="130" spans="1:7" ht="46.5">
      <c r="A130" s="94" t="s">
        <v>376</v>
      </c>
      <c r="B130" s="95" t="s">
        <v>375</v>
      </c>
      <c r="C130" s="96">
        <v>506.9314</v>
      </c>
      <c r="D130" s="97">
        <f t="shared" ref="D130:D136" si="2">E130-C130</f>
        <v>412.13679999999994</v>
      </c>
      <c r="E130" s="96">
        <v>919.06819999999993</v>
      </c>
      <c r="F130" s="96">
        <v>876.06819999999993</v>
      </c>
      <c r="G130" s="96">
        <v>326.06819999999999</v>
      </c>
    </row>
    <row r="131" spans="1:7" ht="46.5">
      <c r="A131" s="94" t="s">
        <v>378</v>
      </c>
      <c r="B131" s="95" t="s">
        <v>377</v>
      </c>
      <c r="C131" s="96">
        <v>275.36740000000003</v>
      </c>
      <c r="D131" s="97">
        <f t="shared" si="2"/>
        <v>19.107599999999991</v>
      </c>
      <c r="E131" s="96">
        <v>294.47500000000002</v>
      </c>
      <c r="F131" s="96">
        <v>110</v>
      </c>
      <c r="G131" s="96">
        <v>110</v>
      </c>
    </row>
    <row r="132" spans="1:7" ht="23.25">
      <c r="A132" s="94" t="s">
        <v>379</v>
      </c>
      <c r="B132" s="95" t="s">
        <v>90</v>
      </c>
      <c r="C132" s="96">
        <v>387.40709999999996</v>
      </c>
      <c r="D132" s="97">
        <f t="shared" si="2"/>
        <v>40.377700000000004</v>
      </c>
      <c r="E132" s="96">
        <v>427.78479999999996</v>
      </c>
      <c r="F132" s="96">
        <v>0</v>
      </c>
      <c r="G132" s="96">
        <v>0</v>
      </c>
    </row>
    <row r="133" spans="1:7" ht="72.75" customHeight="1">
      <c r="A133" s="90" t="s">
        <v>176</v>
      </c>
      <c r="B133" s="91" t="s">
        <v>380</v>
      </c>
      <c r="C133" s="92">
        <v>2566.7467999999999</v>
      </c>
      <c r="D133" s="93">
        <f t="shared" si="2"/>
        <v>-255.19759999999951</v>
      </c>
      <c r="E133" s="92">
        <v>2311.5492000000004</v>
      </c>
      <c r="F133" s="92">
        <v>1756.4796999999999</v>
      </c>
      <c r="G133" s="92">
        <v>350.4751</v>
      </c>
    </row>
    <row r="134" spans="1:7" ht="69.75">
      <c r="A134" s="94" t="s">
        <v>177</v>
      </c>
      <c r="B134" s="95" t="s">
        <v>381</v>
      </c>
      <c r="C134" s="96">
        <v>11.124799999999999</v>
      </c>
      <c r="D134" s="97">
        <f t="shared" si="2"/>
        <v>-2</v>
      </c>
      <c r="E134" s="96">
        <v>9.1247999999999987</v>
      </c>
      <c r="F134" s="96">
        <v>9.1247999999999987</v>
      </c>
      <c r="G134" s="96">
        <v>9.1247999999999987</v>
      </c>
    </row>
    <row r="135" spans="1:7" ht="46.5">
      <c r="A135" s="94" t="s">
        <v>178</v>
      </c>
      <c r="B135" s="95" t="s">
        <v>382</v>
      </c>
      <c r="C135" s="96">
        <v>2555.6219999999998</v>
      </c>
      <c r="D135" s="97">
        <f t="shared" si="2"/>
        <v>-253.19759999999997</v>
      </c>
      <c r="E135" s="96">
        <v>2302.4243999999999</v>
      </c>
      <c r="F135" s="96">
        <v>1747.3548999999998</v>
      </c>
      <c r="G135" s="96">
        <v>341.3503</v>
      </c>
    </row>
    <row r="136" spans="1:7" ht="23.25">
      <c r="A136" s="240" t="s">
        <v>179</v>
      </c>
      <c r="B136" s="241"/>
      <c r="C136" s="92">
        <v>355497.62629999995</v>
      </c>
      <c r="D136" s="93">
        <f t="shared" si="2"/>
        <v>-2712.9129999999423</v>
      </c>
      <c r="E136" s="92">
        <v>352784.7133</v>
      </c>
      <c r="F136" s="92">
        <v>346125.34639999986</v>
      </c>
      <c r="G136" s="92">
        <v>299759.33380000008</v>
      </c>
    </row>
    <row r="137" spans="1:7" ht="48" customHeight="1">
      <c r="A137" s="239" t="s">
        <v>765</v>
      </c>
      <c r="B137" s="239"/>
      <c r="C137" s="239"/>
      <c r="D137" s="239"/>
      <c r="E137" s="239"/>
      <c r="F137" s="239"/>
      <c r="G137" s="239"/>
    </row>
  </sheetData>
  <mergeCells count="8">
    <mergeCell ref="A137:G137"/>
    <mergeCell ref="A136:B136"/>
    <mergeCell ref="A4:G4"/>
    <mergeCell ref="A6:A7"/>
    <mergeCell ref="B6:B7"/>
    <mergeCell ref="C6:C7"/>
    <mergeCell ref="D6:D7"/>
    <mergeCell ref="E6:G6"/>
  </mergeCells>
  <pageMargins left="0.39370078740157483" right="0.39370078740157483" top="0.59055118110236227" bottom="0.39370078740157483" header="0.23622047244094491" footer="0.43307086614173229"/>
  <pageSetup paperSize="9" scale="43" fitToHeight="0" orientation="portrait" r:id="rId1"/>
  <headerFooter differentFirst="1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K25"/>
  <sheetViews>
    <sheetView workbookViewId="0">
      <selection activeCell="E8" sqref="E8"/>
    </sheetView>
  </sheetViews>
  <sheetFormatPr defaultColWidth="8.88671875" defaultRowHeight="15"/>
  <cols>
    <col min="1" max="1" width="27" style="109" customWidth="1"/>
    <col min="2" max="4" width="8.109375" style="109" customWidth="1"/>
    <col min="5" max="6" width="10.5546875" style="109" customWidth="1"/>
    <col min="7" max="16384" width="8.88671875" style="109"/>
  </cols>
  <sheetData>
    <row r="1" spans="1:11">
      <c r="K1" s="110" t="s">
        <v>181</v>
      </c>
    </row>
    <row r="2" spans="1:11">
      <c r="K2" s="110" t="s">
        <v>837</v>
      </c>
    </row>
    <row r="3" spans="1:11">
      <c r="K3" s="110" t="s">
        <v>594</v>
      </c>
    </row>
    <row r="4" spans="1:11">
      <c r="A4" s="251" t="s">
        <v>685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</row>
    <row r="5" spans="1:1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2" t="s">
        <v>3</v>
      </c>
    </row>
    <row r="6" spans="1:11" ht="27" customHeight="1">
      <c r="A6" s="252" t="s">
        <v>686</v>
      </c>
      <c r="B6" s="253" t="s">
        <v>234</v>
      </c>
      <c r="C6" s="253" t="s">
        <v>235</v>
      </c>
      <c r="D6" s="253" t="s">
        <v>0</v>
      </c>
      <c r="E6" s="253" t="s">
        <v>842</v>
      </c>
      <c r="F6" s="254" t="s">
        <v>688</v>
      </c>
      <c r="G6" s="252" t="s">
        <v>43</v>
      </c>
      <c r="H6" s="252"/>
      <c r="I6" s="252"/>
      <c r="J6" s="253" t="s">
        <v>689</v>
      </c>
      <c r="K6" s="253" t="s">
        <v>690</v>
      </c>
    </row>
    <row r="7" spans="1:11" ht="30.75" customHeight="1">
      <c r="A7" s="252"/>
      <c r="B7" s="253"/>
      <c r="C7" s="253"/>
      <c r="D7" s="253"/>
      <c r="E7" s="253"/>
      <c r="F7" s="254"/>
      <c r="G7" s="113" t="s">
        <v>183</v>
      </c>
      <c r="H7" s="113" t="s">
        <v>251</v>
      </c>
      <c r="I7" s="113" t="s">
        <v>598</v>
      </c>
      <c r="J7" s="253"/>
      <c r="K7" s="253"/>
    </row>
    <row r="8" spans="1:11">
      <c r="A8" s="114" t="s">
        <v>682</v>
      </c>
      <c r="B8" s="115">
        <v>20089.124399999997</v>
      </c>
      <c r="C8" s="115">
        <v>26054.041399999998</v>
      </c>
      <c r="D8" s="115">
        <v>26076.595299999997</v>
      </c>
      <c r="E8" s="115">
        <v>42898.894799999995</v>
      </c>
      <c r="F8" s="173">
        <f>G8-E8</f>
        <v>-17851.737299999993</v>
      </c>
      <c r="G8" s="115">
        <v>25047.157500000001</v>
      </c>
      <c r="H8" s="115">
        <v>23885.476899999998</v>
      </c>
      <c r="I8" s="115">
        <v>12861.142599999999</v>
      </c>
      <c r="J8" s="170">
        <f>G8+H8+I8</f>
        <v>61793.776999999995</v>
      </c>
      <c r="K8" s="170">
        <f>SUM(B8:E8)+SUM(G8:I8)</f>
        <v>176912.43289999999</v>
      </c>
    </row>
    <row r="9" spans="1:11" ht="45">
      <c r="A9" s="116" t="s">
        <v>691</v>
      </c>
      <c r="B9" s="117">
        <v>10215.193700000002</v>
      </c>
      <c r="C9" s="117">
        <v>16337.866099999999</v>
      </c>
      <c r="D9" s="117">
        <v>15172.876399999999</v>
      </c>
      <c r="E9" s="117">
        <v>26689.575799999999</v>
      </c>
      <c r="F9" s="173">
        <f t="shared" ref="F9:F24" si="0">G9-E9</f>
        <v>-16768.342499999999</v>
      </c>
      <c r="G9" s="117">
        <v>9921.2332999999981</v>
      </c>
      <c r="H9" s="117">
        <v>9649.4338000000007</v>
      </c>
      <c r="I9" s="117">
        <v>0</v>
      </c>
      <c r="J9" s="171">
        <f>G9+H9+I9</f>
        <v>19570.667099999999</v>
      </c>
      <c r="K9" s="117">
        <f>SUM(B9:E9)+SUM(G9:I9)</f>
        <v>87986.179100000008</v>
      </c>
    </row>
    <row r="10" spans="1:11">
      <c r="A10" s="116" t="s">
        <v>692</v>
      </c>
      <c r="B10" s="117">
        <v>9873.9306999999972</v>
      </c>
      <c r="C10" s="117">
        <v>9716.175299999999</v>
      </c>
      <c r="D10" s="117">
        <v>10903.718899999998</v>
      </c>
      <c r="E10" s="117">
        <v>16209.318999999998</v>
      </c>
      <c r="F10" s="173">
        <f t="shared" si="0"/>
        <v>-1083.3947999999964</v>
      </c>
      <c r="G10" s="117">
        <v>15125.924200000001</v>
      </c>
      <c r="H10" s="117">
        <v>14236.043099999997</v>
      </c>
      <c r="I10" s="117">
        <v>12861.142599999999</v>
      </c>
      <c r="J10" s="171">
        <f>G10+H10+I10</f>
        <v>42223.109899999996</v>
      </c>
      <c r="K10" s="117">
        <f>SUM(B10:E10)+SUM(G10:I10)</f>
        <v>88926.253799999977</v>
      </c>
    </row>
    <row r="11" spans="1:11">
      <c r="A11" s="118" t="s">
        <v>693</v>
      </c>
      <c r="B11" s="119">
        <v>4456.1715000000004</v>
      </c>
      <c r="C11" s="119">
        <v>6055.6394999999993</v>
      </c>
      <c r="D11" s="119">
        <v>7888.7761999999993</v>
      </c>
      <c r="E11" s="119">
        <v>11258.8292</v>
      </c>
      <c r="F11" s="174">
        <f t="shared" si="0"/>
        <v>-2184.8737999999994</v>
      </c>
      <c r="G11" s="119">
        <v>9073.9554000000007</v>
      </c>
      <c r="H11" s="119">
        <v>11321.048200000001</v>
      </c>
      <c r="I11" s="119">
        <v>7919.6634000000004</v>
      </c>
      <c r="J11" s="119">
        <f>G11+H11+I11</f>
        <v>28314.667000000005</v>
      </c>
      <c r="K11" s="172">
        <f t="shared" ref="K11:K24" si="1">SUM(B11:E11)+SUM(G11:I11)</f>
        <v>57974.083400000003</v>
      </c>
    </row>
    <row r="12" spans="1:11">
      <c r="A12" s="118" t="s">
        <v>694</v>
      </c>
      <c r="B12" s="119">
        <v>5260.8284999999996</v>
      </c>
      <c r="C12" s="119">
        <v>6505.1835000000001</v>
      </c>
      <c r="D12" s="119">
        <v>7140.5866999999989</v>
      </c>
      <c r="E12" s="119">
        <v>8304.8140999999996</v>
      </c>
      <c r="F12" s="174">
        <f t="shared" si="0"/>
        <v>-4902.432499999999</v>
      </c>
      <c r="G12" s="119">
        <v>3402.3816000000002</v>
      </c>
      <c r="H12" s="119">
        <v>3039.9418999999998</v>
      </c>
      <c r="I12" s="119">
        <v>1596.3730999999998</v>
      </c>
      <c r="J12" s="119">
        <f t="shared" ref="J12:J24" si="2">G12+H12+I12</f>
        <v>8038.6966000000002</v>
      </c>
      <c r="K12" s="172">
        <f t="shared" si="1"/>
        <v>35250.109400000001</v>
      </c>
    </row>
    <row r="13" spans="1:11">
      <c r="A13" s="118" t="s">
        <v>695</v>
      </c>
      <c r="B13" s="119">
        <v>2798.3751000000002</v>
      </c>
      <c r="C13" s="119">
        <v>3737.5798000000004</v>
      </c>
      <c r="D13" s="119">
        <v>5302.5105000000003</v>
      </c>
      <c r="E13" s="119">
        <v>12690.384899999999</v>
      </c>
      <c r="F13" s="174">
        <f t="shared" si="0"/>
        <v>-8709.8336999999992</v>
      </c>
      <c r="G13" s="119">
        <v>3980.5511999999999</v>
      </c>
      <c r="H13" s="119">
        <v>1720.5047</v>
      </c>
      <c r="I13" s="119">
        <v>320.3578</v>
      </c>
      <c r="J13" s="119">
        <f t="shared" si="2"/>
        <v>6021.4136999999992</v>
      </c>
      <c r="K13" s="172">
        <f t="shared" si="1"/>
        <v>30550.263999999996</v>
      </c>
    </row>
    <row r="14" spans="1:11">
      <c r="A14" s="118" t="s">
        <v>696</v>
      </c>
      <c r="B14" s="119">
        <v>2730.1493999999998</v>
      </c>
      <c r="C14" s="119">
        <v>4306.84</v>
      </c>
      <c r="D14" s="119">
        <v>2430.0467000000003</v>
      </c>
      <c r="E14" s="119">
        <v>4931.0082999999986</v>
      </c>
      <c r="F14" s="174">
        <f t="shared" si="0"/>
        <v>-964.15059999999858</v>
      </c>
      <c r="G14" s="119">
        <v>3966.8577</v>
      </c>
      <c r="H14" s="119">
        <v>4189.1500999999998</v>
      </c>
      <c r="I14" s="119">
        <v>1357.0789000000002</v>
      </c>
      <c r="J14" s="119">
        <f t="shared" si="2"/>
        <v>9513.0866999999998</v>
      </c>
      <c r="K14" s="172">
        <f t="shared" si="1"/>
        <v>23911.131099999999</v>
      </c>
    </row>
    <row r="15" spans="1:11">
      <c r="A15" s="118" t="s">
        <v>697</v>
      </c>
      <c r="B15" s="119">
        <v>2697.4229999999998</v>
      </c>
      <c r="C15" s="119">
        <v>1613.4269999999999</v>
      </c>
      <c r="D15" s="119">
        <v>1137.6207999999997</v>
      </c>
      <c r="E15" s="119">
        <v>2176.7711000000004</v>
      </c>
      <c r="F15" s="174">
        <f t="shared" si="0"/>
        <v>-313.84690000000046</v>
      </c>
      <c r="G15" s="119">
        <v>1862.9241999999999</v>
      </c>
      <c r="H15" s="119">
        <v>2120.1466</v>
      </c>
      <c r="I15" s="119">
        <v>1058.8822000000002</v>
      </c>
      <c r="J15" s="119">
        <f t="shared" si="2"/>
        <v>5041.9530000000004</v>
      </c>
      <c r="K15" s="172">
        <f t="shared" si="1"/>
        <v>12667.194899999999</v>
      </c>
    </row>
    <row r="16" spans="1:11" ht="30">
      <c r="A16" s="118" t="s">
        <v>698</v>
      </c>
      <c r="B16" s="119">
        <v>447.96969999999999</v>
      </c>
      <c r="C16" s="119">
        <v>603.93909999999994</v>
      </c>
      <c r="D16" s="119">
        <v>657.75010000000009</v>
      </c>
      <c r="E16" s="119">
        <v>1274.9183</v>
      </c>
      <c r="F16" s="174">
        <f t="shared" si="0"/>
        <v>415.41470000000004</v>
      </c>
      <c r="G16" s="119">
        <v>1690.3330000000001</v>
      </c>
      <c r="H16" s="119">
        <v>498.66520000000003</v>
      </c>
      <c r="I16" s="119">
        <v>478.21409999999997</v>
      </c>
      <c r="J16" s="119">
        <f t="shared" si="2"/>
        <v>2667.2123000000001</v>
      </c>
      <c r="K16" s="172">
        <f t="shared" si="1"/>
        <v>5651.7894999999999</v>
      </c>
    </row>
    <row r="17" spans="1:11">
      <c r="A17" s="118" t="s">
        <v>699</v>
      </c>
      <c r="B17" s="119">
        <v>1060.9131</v>
      </c>
      <c r="C17" s="119">
        <v>412.03870000000001</v>
      </c>
      <c r="D17" s="119">
        <v>792.98559999999998</v>
      </c>
      <c r="E17" s="119">
        <v>884.71890000000008</v>
      </c>
      <c r="F17" s="174">
        <f t="shared" si="0"/>
        <v>-758.48100000000011</v>
      </c>
      <c r="G17" s="119">
        <v>126.2379</v>
      </c>
      <c r="H17" s="119">
        <v>204.59290000000001</v>
      </c>
      <c r="I17" s="119">
        <v>0</v>
      </c>
      <c r="J17" s="119">
        <f t="shared" si="2"/>
        <v>330.83080000000001</v>
      </c>
      <c r="K17" s="172">
        <f t="shared" si="1"/>
        <v>3481.4870999999998</v>
      </c>
    </row>
    <row r="18" spans="1:11">
      <c r="A18" s="118" t="s">
        <v>700</v>
      </c>
      <c r="B18" s="119">
        <v>117.2139</v>
      </c>
      <c r="C18" s="119">
        <v>249.60190000000003</v>
      </c>
      <c r="D18" s="119">
        <v>340.22809999999998</v>
      </c>
      <c r="E18" s="119">
        <v>988.14100000000008</v>
      </c>
      <c r="F18" s="174">
        <f t="shared" si="0"/>
        <v>-617.44970000000001</v>
      </c>
      <c r="G18" s="119">
        <v>370.69130000000007</v>
      </c>
      <c r="H18" s="119">
        <v>243.91970000000001</v>
      </c>
      <c r="I18" s="119">
        <v>57.545999999999999</v>
      </c>
      <c r="J18" s="119">
        <f t="shared" si="2"/>
        <v>672.15700000000015</v>
      </c>
      <c r="K18" s="172">
        <f t="shared" si="1"/>
        <v>2367.3419000000004</v>
      </c>
    </row>
    <row r="19" spans="1:11" ht="45">
      <c r="A19" s="120" t="s">
        <v>701</v>
      </c>
      <c r="B19" s="119">
        <v>0</v>
      </c>
      <c r="C19" s="119">
        <v>2048.6333999999997</v>
      </c>
      <c r="D19" s="119">
        <v>0</v>
      </c>
      <c r="E19" s="119">
        <v>0</v>
      </c>
      <c r="F19" s="174">
        <f t="shared" si="0"/>
        <v>0</v>
      </c>
      <c r="G19" s="119">
        <v>0</v>
      </c>
      <c r="H19" s="119">
        <v>0</v>
      </c>
      <c r="I19" s="119">
        <v>0</v>
      </c>
      <c r="J19" s="119">
        <f t="shared" si="2"/>
        <v>0</v>
      </c>
      <c r="K19" s="172">
        <f t="shared" si="1"/>
        <v>2048.6333999999997</v>
      </c>
    </row>
    <row r="20" spans="1:11" ht="60">
      <c r="A20" s="121" t="s">
        <v>702</v>
      </c>
      <c r="B20" s="119">
        <v>432.39729999999997</v>
      </c>
      <c r="C20" s="119">
        <v>446.93110000000001</v>
      </c>
      <c r="D20" s="119">
        <v>211.80250000000001</v>
      </c>
      <c r="E20" s="119">
        <v>286.52959999999996</v>
      </c>
      <c r="F20" s="174">
        <f t="shared" si="0"/>
        <v>-58.07669999999996</v>
      </c>
      <c r="G20" s="119">
        <v>228.4529</v>
      </c>
      <c r="H20" s="119">
        <v>208.68279999999999</v>
      </c>
      <c r="I20" s="119">
        <v>56.085900000000002</v>
      </c>
      <c r="J20" s="119">
        <f t="shared" si="2"/>
        <v>493.22159999999997</v>
      </c>
      <c r="K20" s="172">
        <f t="shared" si="1"/>
        <v>1870.8820999999998</v>
      </c>
    </row>
    <row r="21" spans="1:11" ht="30">
      <c r="A21" s="120" t="s">
        <v>703</v>
      </c>
      <c r="B21" s="119">
        <v>49.298300000000005</v>
      </c>
      <c r="C21" s="119">
        <v>9.4932999999999996</v>
      </c>
      <c r="D21" s="119">
        <v>148.56870000000001</v>
      </c>
      <c r="E21" s="119">
        <v>2.0499999999999998</v>
      </c>
      <c r="F21" s="174">
        <f t="shared" si="0"/>
        <v>298.71820000000002</v>
      </c>
      <c r="G21" s="119">
        <v>300.76820000000004</v>
      </c>
      <c r="H21" s="119">
        <v>313.56790000000001</v>
      </c>
      <c r="I21" s="119">
        <v>15.6784</v>
      </c>
      <c r="J21" s="119">
        <f t="shared" si="2"/>
        <v>630.0145</v>
      </c>
      <c r="K21" s="172">
        <f t="shared" si="1"/>
        <v>839.4248</v>
      </c>
    </row>
    <row r="22" spans="1:11">
      <c r="A22" s="118" t="s">
        <v>704</v>
      </c>
      <c r="B22" s="119">
        <v>38.384599999999999</v>
      </c>
      <c r="C22" s="119">
        <v>64.734099999999998</v>
      </c>
      <c r="D22" s="119">
        <v>25.7194</v>
      </c>
      <c r="E22" s="119">
        <v>24.035</v>
      </c>
      <c r="F22" s="174">
        <f t="shared" si="0"/>
        <v>-3.0900000000002592E-2</v>
      </c>
      <c r="G22" s="119">
        <v>24.004099999999998</v>
      </c>
      <c r="H22" s="119">
        <v>25.256900000000002</v>
      </c>
      <c r="I22" s="119">
        <v>1.2627999999999999</v>
      </c>
      <c r="J22" s="119">
        <f t="shared" si="2"/>
        <v>50.523799999999994</v>
      </c>
      <c r="K22" s="172">
        <f t="shared" si="1"/>
        <v>203.39689999999999</v>
      </c>
    </row>
    <row r="23" spans="1:11" ht="30">
      <c r="A23" s="120" t="s">
        <v>705</v>
      </c>
      <c r="B23" s="119">
        <v>0</v>
      </c>
      <c r="C23" s="119">
        <v>0</v>
      </c>
      <c r="D23" s="119">
        <v>0</v>
      </c>
      <c r="E23" s="119">
        <v>76.694399999999987</v>
      </c>
      <c r="F23" s="174">
        <f t="shared" si="0"/>
        <v>-56.694399999999987</v>
      </c>
      <c r="G23" s="119">
        <v>20</v>
      </c>
      <c r="H23" s="119">
        <v>0</v>
      </c>
      <c r="I23" s="119">
        <v>0</v>
      </c>
      <c r="J23" s="119">
        <f t="shared" si="2"/>
        <v>20</v>
      </c>
      <c r="K23" s="172">
        <f t="shared" si="1"/>
        <v>96.694399999999987</v>
      </c>
    </row>
    <row r="24" spans="1:11">
      <c r="A24" s="120" t="s">
        <v>706</v>
      </c>
      <c r="B24" s="119">
        <v>0</v>
      </c>
      <c r="C24" s="119">
        <v>0</v>
      </c>
      <c r="D24" s="119">
        <v>0</v>
      </c>
      <c r="E24" s="119">
        <v>0</v>
      </c>
      <c r="F24" s="174">
        <f t="shared" si="0"/>
        <v>0</v>
      </c>
      <c r="G24" s="119">
        <v>0</v>
      </c>
      <c r="H24" s="119">
        <v>0</v>
      </c>
      <c r="I24" s="119">
        <v>0</v>
      </c>
      <c r="J24" s="119">
        <f t="shared" si="2"/>
        <v>0</v>
      </c>
      <c r="K24" s="172">
        <f t="shared" si="1"/>
        <v>0</v>
      </c>
    </row>
    <row r="25" spans="1:11" ht="60">
      <c r="A25" s="120" t="s">
        <v>838</v>
      </c>
      <c r="B25" s="119">
        <v>0</v>
      </c>
      <c r="C25" s="119">
        <v>0</v>
      </c>
      <c r="D25" s="119">
        <v>0</v>
      </c>
      <c r="E25" s="119">
        <v>0</v>
      </c>
      <c r="F25" s="174">
        <f t="shared" ref="F25" si="3">G25-E25</f>
        <v>0</v>
      </c>
      <c r="G25" s="119">
        <v>0</v>
      </c>
      <c r="H25" s="119">
        <v>0</v>
      </c>
      <c r="I25" s="119">
        <v>0</v>
      </c>
      <c r="J25" s="119">
        <f t="shared" ref="J25" si="4">G25+H25+I25</f>
        <v>0</v>
      </c>
      <c r="K25" s="172">
        <f t="shared" ref="K25" si="5">SUM(B25:E25)+SUM(G25:I25)</f>
        <v>0</v>
      </c>
    </row>
  </sheetData>
  <mergeCells count="10">
    <mergeCell ref="A4:K4"/>
    <mergeCell ref="A6:A7"/>
    <mergeCell ref="B6:B7"/>
    <mergeCell ref="C6:C7"/>
    <mergeCell ref="D6:D7"/>
    <mergeCell ref="E6:E7"/>
    <mergeCell ref="F6:F7"/>
    <mergeCell ref="G6:I6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6">
    <tabColor theme="8"/>
    <pageSetUpPr fitToPage="1"/>
  </sheetPr>
  <dimension ref="A1:J156"/>
  <sheetViews>
    <sheetView view="pageBreakPreview" zoomScale="55" zoomScaleNormal="100" zoomScaleSheetLayoutView="55" zoomScalePageLayoutView="85" workbookViewId="0">
      <pane ySplit="7" topLeftCell="A92" activePane="bottomLeft" state="frozen"/>
      <selection pane="bottomLeft" activeCell="C10" sqref="C10"/>
    </sheetView>
  </sheetViews>
  <sheetFormatPr defaultColWidth="8.77734375" defaultRowHeight="15.75"/>
  <cols>
    <col min="1" max="1" width="13.44140625" style="57" customWidth="1"/>
    <col min="2" max="2" width="91.6640625" style="65" customWidth="1"/>
    <col min="3" max="3" width="16" style="59" customWidth="1"/>
    <col min="4" max="4" width="13.44140625" style="60" customWidth="1"/>
    <col min="5" max="7" width="12.77734375" style="59" customWidth="1"/>
    <col min="8" max="9" width="8.77734375" style="62"/>
    <col min="10" max="10" width="9.5546875" style="62" customWidth="1"/>
    <col min="11" max="16384" width="8.77734375" style="62"/>
  </cols>
  <sheetData>
    <row r="1" spans="1:10" ht="26.25">
      <c r="B1" s="58"/>
      <c r="G1" s="61" t="s">
        <v>784</v>
      </c>
      <c r="I1" s="63"/>
      <c r="J1" s="64"/>
    </row>
    <row r="2" spans="1:10" ht="26.25">
      <c r="B2" s="58"/>
      <c r="G2" s="61" t="s">
        <v>837</v>
      </c>
      <c r="I2" s="63"/>
      <c r="J2" s="64"/>
    </row>
    <row r="3" spans="1:10" ht="26.25">
      <c r="B3" s="58"/>
      <c r="G3" s="61" t="s">
        <v>594</v>
      </c>
      <c r="I3" s="63"/>
      <c r="J3" s="64"/>
    </row>
    <row r="4" spans="1:10" ht="25.5">
      <c r="A4" s="257" t="s">
        <v>570</v>
      </c>
      <c r="B4" s="258"/>
      <c r="C4" s="258"/>
      <c r="D4" s="258"/>
      <c r="E4" s="258"/>
      <c r="F4" s="258"/>
      <c r="G4" s="258"/>
      <c r="I4" s="63"/>
      <c r="J4" s="64"/>
    </row>
    <row r="5" spans="1:10" ht="23.25">
      <c r="G5" s="66" t="s">
        <v>3</v>
      </c>
      <c r="I5" s="63"/>
      <c r="J5" s="64"/>
    </row>
    <row r="6" spans="1:10" ht="49.5" customHeight="1">
      <c r="A6" s="259" t="s">
        <v>59</v>
      </c>
      <c r="B6" s="260" t="s">
        <v>571</v>
      </c>
      <c r="C6" s="261" t="s">
        <v>842</v>
      </c>
      <c r="D6" s="263" t="s">
        <v>597</v>
      </c>
      <c r="E6" s="265" t="s">
        <v>43</v>
      </c>
      <c r="F6" s="265"/>
      <c r="G6" s="265"/>
    </row>
    <row r="7" spans="1:10" ht="33" customHeight="1">
      <c r="A7" s="259"/>
      <c r="B7" s="260"/>
      <c r="C7" s="262"/>
      <c r="D7" s="264"/>
      <c r="E7" s="102" t="s">
        <v>183</v>
      </c>
      <c r="F7" s="102" t="s">
        <v>251</v>
      </c>
      <c r="G7" s="102" t="s">
        <v>598</v>
      </c>
      <c r="I7" s="63"/>
      <c r="J7" s="64"/>
    </row>
    <row r="8" spans="1:10" ht="23.25">
      <c r="A8" s="100" t="s">
        <v>572</v>
      </c>
      <c r="B8" s="103" t="s">
        <v>582</v>
      </c>
      <c r="C8" s="101">
        <f>SUM(C9:C25)</f>
        <v>988.14100000000008</v>
      </c>
      <c r="D8" s="107">
        <f>E8-C8</f>
        <v>-617.44970000000012</v>
      </c>
      <c r="E8" s="101">
        <f>SUM(E9:E25)</f>
        <v>370.69129999999996</v>
      </c>
      <c r="F8" s="101">
        <f>SUM(F9:F25)</f>
        <v>243.91970000000001</v>
      </c>
      <c r="G8" s="101">
        <f>SUM(G9:G25)</f>
        <v>57.546000000000006</v>
      </c>
    </row>
    <row r="9" spans="1:10" ht="93">
      <c r="A9" s="89" t="s">
        <v>610</v>
      </c>
      <c r="B9" s="95" t="s">
        <v>609</v>
      </c>
      <c r="C9" s="96">
        <v>15</v>
      </c>
      <c r="D9" s="108">
        <f>E9-C9</f>
        <v>-15</v>
      </c>
      <c r="E9" s="96">
        <v>0</v>
      </c>
      <c r="F9" s="96">
        <v>0</v>
      </c>
      <c r="G9" s="96">
        <v>0</v>
      </c>
    </row>
    <row r="10" spans="1:10" ht="69.75">
      <c r="A10" s="89" t="s">
        <v>384</v>
      </c>
      <c r="B10" s="95" t="s">
        <v>383</v>
      </c>
      <c r="C10" s="96">
        <v>390.2389</v>
      </c>
      <c r="D10" s="108">
        <f t="shared" ref="D10:D25" si="0">E10-C10</f>
        <v>-390.2389</v>
      </c>
      <c r="E10" s="96">
        <v>0</v>
      </c>
      <c r="F10" s="96">
        <v>0</v>
      </c>
      <c r="G10" s="96">
        <v>0</v>
      </c>
    </row>
    <row r="11" spans="1:10" ht="93">
      <c r="A11" s="89" t="s">
        <v>605</v>
      </c>
      <c r="B11" s="95" t="s">
        <v>607</v>
      </c>
      <c r="C11" s="96">
        <v>1.7504000000000002</v>
      </c>
      <c r="D11" s="108">
        <f t="shared" si="0"/>
        <v>17.391300000000001</v>
      </c>
      <c r="E11" s="96">
        <v>19.1417</v>
      </c>
      <c r="F11" s="96">
        <v>20.694800000000001</v>
      </c>
      <c r="G11" s="96">
        <v>1.0347999999999999</v>
      </c>
    </row>
    <row r="12" spans="1:10" ht="116.25">
      <c r="A12" s="89" t="s">
        <v>386</v>
      </c>
      <c r="B12" s="95" t="s">
        <v>385</v>
      </c>
      <c r="C12" s="96">
        <v>40.365400000000001</v>
      </c>
      <c r="D12" s="108">
        <f t="shared" si="0"/>
        <v>-23.615400000000001</v>
      </c>
      <c r="E12" s="96">
        <v>16.75</v>
      </c>
      <c r="F12" s="96">
        <v>16.75</v>
      </c>
      <c r="G12" s="96">
        <v>16.75</v>
      </c>
    </row>
    <row r="13" spans="1:10" ht="139.5">
      <c r="A13" s="89" t="s">
        <v>387</v>
      </c>
      <c r="B13" s="95" t="s">
        <v>388</v>
      </c>
      <c r="C13" s="96">
        <v>19.204900000000002</v>
      </c>
      <c r="D13" s="108">
        <f t="shared" si="0"/>
        <v>-0.33800000000000097</v>
      </c>
      <c r="E13" s="96">
        <v>18.866900000000001</v>
      </c>
      <c r="F13" s="96">
        <v>19.204900000000002</v>
      </c>
      <c r="G13" s="96">
        <v>18.866900000000001</v>
      </c>
    </row>
    <row r="14" spans="1:10" ht="139.5">
      <c r="A14" s="89" t="s">
        <v>389</v>
      </c>
      <c r="B14" s="95" t="s">
        <v>390</v>
      </c>
      <c r="C14" s="96">
        <v>10.7804</v>
      </c>
      <c r="D14" s="108">
        <f t="shared" si="0"/>
        <v>0</v>
      </c>
      <c r="E14" s="96">
        <v>10.7804</v>
      </c>
      <c r="F14" s="96">
        <v>10.7804</v>
      </c>
      <c r="G14" s="96">
        <v>10.7804</v>
      </c>
    </row>
    <row r="15" spans="1:10" ht="162.75">
      <c r="A15" s="89" t="s">
        <v>391</v>
      </c>
      <c r="B15" s="95" t="s">
        <v>392</v>
      </c>
      <c r="C15" s="96">
        <v>2.5</v>
      </c>
      <c r="D15" s="108">
        <f t="shared" si="0"/>
        <v>0</v>
      </c>
      <c r="E15" s="96">
        <v>2.5</v>
      </c>
      <c r="F15" s="96">
        <v>2.5</v>
      </c>
      <c r="G15" s="96">
        <v>2.5</v>
      </c>
    </row>
    <row r="16" spans="1:10" ht="93">
      <c r="A16" s="89" t="s">
        <v>393</v>
      </c>
      <c r="B16" s="95" t="s">
        <v>394</v>
      </c>
      <c r="C16" s="96">
        <v>3</v>
      </c>
      <c r="D16" s="108">
        <f t="shared" si="0"/>
        <v>-3</v>
      </c>
      <c r="E16" s="96">
        <v>0</v>
      </c>
      <c r="F16" s="96">
        <v>0</v>
      </c>
      <c r="G16" s="96">
        <v>0</v>
      </c>
    </row>
    <row r="17" spans="1:10" ht="93">
      <c r="A17" s="89" t="s">
        <v>395</v>
      </c>
      <c r="B17" s="95" t="s">
        <v>396</v>
      </c>
      <c r="C17" s="96">
        <v>154.01160000000002</v>
      </c>
      <c r="D17" s="108">
        <f t="shared" si="0"/>
        <v>71.433399999999978</v>
      </c>
      <c r="E17" s="96">
        <v>225.44499999999999</v>
      </c>
      <c r="F17" s="96">
        <v>0</v>
      </c>
      <c r="G17" s="96">
        <v>0</v>
      </c>
    </row>
    <row r="18" spans="1:10" ht="116.25">
      <c r="A18" s="89" t="s">
        <v>606</v>
      </c>
      <c r="B18" s="95" t="s">
        <v>608</v>
      </c>
      <c r="C18" s="96">
        <v>38.9435</v>
      </c>
      <c r="D18" s="108">
        <f t="shared" si="0"/>
        <v>-35.471299999999999</v>
      </c>
      <c r="E18" s="96">
        <v>3.4722</v>
      </c>
      <c r="F18" s="96">
        <v>102.2775</v>
      </c>
      <c r="G18" s="96">
        <v>5.1138999999999992</v>
      </c>
    </row>
    <row r="19" spans="1:10" ht="139.5">
      <c r="A19" s="89" t="s">
        <v>397</v>
      </c>
      <c r="B19" s="95" t="s">
        <v>398</v>
      </c>
      <c r="C19" s="96">
        <v>59.697000000000003</v>
      </c>
      <c r="D19" s="108">
        <f t="shared" si="0"/>
        <v>-59.697000000000003</v>
      </c>
      <c r="E19" s="96">
        <v>0</v>
      </c>
      <c r="F19" s="96">
        <v>64.762100000000004</v>
      </c>
      <c r="G19" s="96">
        <v>0</v>
      </c>
      <c r="I19" s="63"/>
      <c r="J19" s="64"/>
    </row>
    <row r="20" spans="1:10" ht="116.25">
      <c r="A20" s="89" t="s">
        <v>399</v>
      </c>
      <c r="B20" s="95" t="s">
        <v>400</v>
      </c>
      <c r="C20" s="96">
        <v>45.698900000000002</v>
      </c>
      <c r="D20" s="108">
        <f t="shared" si="0"/>
        <v>-21.250700000000002</v>
      </c>
      <c r="E20" s="96">
        <v>24.4482</v>
      </c>
      <c r="F20" s="96">
        <v>0</v>
      </c>
      <c r="G20" s="96">
        <v>0</v>
      </c>
    </row>
    <row r="21" spans="1:10" ht="162.75">
      <c r="A21" s="89" t="s">
        <v>401</v>
      </c>
      <c r="B21" s="95" t="s">
        <v>402</v>
      </c>
      <c r="C21" s="96">
        <v>0</v>
      </c>
      <c r="D21" s="108">
        <f t="shared" si="0"/>
        <v>42.3369</v>
      </c>
      <c r="E21" s="96">
        <v>42.3369</v>
      </c>
      <c r="F21" s="96">
        <v>0</v>
      </c>
      <c r="G21" s="96">
        <v>0</v>
      </c>
    </row>
    <row r="22" spans="1:10" ht="139.5">
      <c r="A22" s="89" t="s">
        <v>403</v>
      </c>
      <c r="B22" s="95" t="s">
        <v>404</v>
      </c>
      <c r="C22" s="96">
        <v>200</v>
      </c>
      <c r="D22" s="108">
        <f t="shared" si="0"/>
        <v>-200</v>
      </c>
      <c r="E22" s="96">
        <v>0</v>
      </c>
      <c r="F22" s="96">
        <v>0</v>
      </c>
      <c r="G22" s="96">
        <v>0</v>
      </c>
    </row>
    <row r="23" spans="1:10" ht="116.25">
      <c r="A23" s="89" t="s">
        <v>406</v>
      </c>
      <c r="B23" s="95" t="s">
        <v>405</v>
      </c>
      <c r="C23" s="96">
        <v>0.6</v>
      </c>
      <c r="D23" s="108">
        <f t="shared" si="0"/>
        <v>0</v>
      </c>
      <c r="E23" s="96">
        <v>0.6</v>
      </c>
      <c r="F23" s="96">
        <v>0.6</v>
      </c>
      <c r="G23" s="96">
        <v>0.6</v>
      </c>
    </row>
    <row r="24" spans="1:10" ht="116.25">
      <c r="A24" s="89" t="s">
        <v>407</v>
      </c>
      <c r="B24" s="95" t="s">
        <v>408</v>
      </c>
      <c r="C24" s="96">
        <v>1.95</v>
      </c>
      <c r="D24" s="108">
        <f t="shared" si="0"/>
        <v>0</v>
      </c>
      <c r="E24" s="96">
        <v>1.95</v>
      </c>
      <c r="F24" s="96">
        <v>1.95</v>
      </c>
      <c r="G24" s="96">
        <v>0.6</v>
      </c>
    </row>
    <row r="25" spans="1:10" ht="116.25">
      <c r="A25" s="89" t="s">
        <v>409</v>
      </c>
      <c r="B25" s="95" t="s">
        <v>410</v>
      </c>
      <c r="C25" s="96">
        <v>4.4000000000000004</v>
      </c>
      <c r="D25" s="108">
        <f t="shared" si="0"/>
        <v>0</v>
      </c>
      <c r="E25" s="96">
        <v>4.4000000000000004</v>
      </c>
      <c r="F25" s="96">
        <v>4.4000000000000004</v>
      </c>
      <c r="G25" s="96">
        <v>1.3</v>
      </c>
    </row>
    <row r="26" spans="1:10" ht="35.25" customHeight="1">
      <c r="A26" s="100" t="s">
        <v>573</v>
      </c>
      <c r="B26" s="103" t="s">
        <v>583</v>
      </c>
      <c r="C26" s="101">
        <f>SUM(C27:C37)</f>
        <v>1274.9183000000003</v>
      </c>
      <c r="D26" s="107">
        <f>E26-C26</f>
        <v>415.41469999999981</v>
      </c>
      <c r="E26" s="101">
        <f>SUM(E27:E37)</f>
        <v>1690.3330000000001</v>
      </c>
      <c r="F26" s="101">
        <f>SUM(F27:F37)</f>
        <v>498.66519999999997</v>
      </c>
      <c r="G26" s="101">
        <f>SUM(G27:G37)</f>
        <v>478.21409999999997</v>
      </c>
    </row>
    <row r="27" spans="1:10" ht="116.25">
      <c r="A27" s="89" t="s">
        <v>411</v>
      </c>
      <c r="B27" s="95" t="s">
        <v>611</v>
      </c>
      <c r="C27" s="96">
        <v>210.05199999999999</v>
      </c>
      <c r="D27" s="108">
        <f t="shared" ref="D27:D37" si="1">E27-C27</f>
        <v>-98.872100000000003</v>
      </c>
      <c r="E27" s="96">
        <v>111.17989999999999</v>
      </c>
      <c r="F27" s="96">
        <v>36.604599999999998</v>
      </c>
      <c r="G27" s="96">
        <v>36.604599999999998</v>
      </c>
    </row>
    <row r="28" spans="1:10" ht="116.25">
      <c r="A28" s="89" t="s">
        <v>412</v>
      </c>
      <c r="B28" s="95" t="s">
        <v>612</v>
      </c>
      <c r="C28" s="96">
        <v>244.15710000000001</v>
      </c>
      <c r="D28" s="108">
        <f t="shared" si="1"/>
        <v>2.3501999999999725</v>
      </c>
      <c r="E28" s="96">
        <v>246.50729999999999</v>
      </c>
      <c r="F28" s="96">
        <v>133.7705</v>
      </c>
      <c r="G28" s="96">
        <v>133.7705</v>
      </c>
    </row>
    <row r="29" spans="1:10" ht="209.25">
      <c r="A29" s="89" t="s">
        <v>414</v>
      </c>
      <c r="B29" s="95" t="s">
        <v>413</v>
      </c>
      <c r="C29" s="96">
        <v>137.27179999999998</v>
      </c>
      <c r="D29" s="108">
        <f t="shared" si="1"/>
        <v>670.93770000000006</v>
      </c>
      <c r="E29" s="96">
        <v>808.20950000000005</v>
      </c>
      <c r="F29" s="96">
        <v>0</v>
      </c>
      <c r="G29" s="96">
        <v>0</v>
      </c>
    </row>
    <row r="30" spans="1:10" ht="116.25">
      <c r="A30" s="89" t="s">
        <v>416</v>
      </c>
      <c r="B30" s="95" t="s">
        <v>415</v>
      </c>
      <c r="C30" s="96">
        <v>0</v>
      </c>
      <c r="D30" s="108">
        <f t="shared" si="1"/>
        <v>20.4511</v>
      </c>
      <c r="E30" s="96">
        <v>20.4511</v>
      </c>
      <c r="F30" s="96">
        <v>20.4511</v>
      </c>
      <c r="G30" s="96">
        <v>0</v>
      </c>
    </row>
    <row r="31" spans="1:10" ht="139.5">
      <c r="A31" s="89" t="s">
        <v>418</v>
      </c>
      <c r="B31" s="95" t="s">
        <v>417</v>
      </c>
      <c r="C31" s="96">
        <v>132.82229999999998</v>
      </c>
      <c r="D31" s="108">
        <f t="shared" si="1"/>
        <v>-49.822299999999984</v>
      </c>
      <c r="E31" s="96">
        <v>83</v>
      </c>
      <c r="F31" s="96">
        <v>83</v>
      </c>
      <c r="G31" s="96">
        <v>83</v>
      </c>
    </row>
    <row r="32" spans="1:10" ht="116.25">
      <c r="A32" s="89" t="s">
        <v>419</v>
      </c>
      <c r="B32" s="95" t="s">
        <v>613</v>
      </c>
      <c r="C32" s="96">
        <v>31.806000000000001</v>
      </c>
      <c r="D32" s="108">
        <f t="shared" si="1"/>
        <v>155.2192</v>
      </c>
      <c r="E32" s="96">
        <v>187.02520000000001</v>
      </c>
      <c r="F32" s="96">
        <v>94.466499999999996</v>
      </c>
      <c r="G32" s="96">
        <v>94.466499999999996</v>
      </c>
      <c r="I32" s="63"/>
      <c r="J32" s="64"/>
    </row>
    <row r="33" spans="1:7" ht="116.25">
      <c r="A33" s="89" t="s">
        <v>421</v>
      </c>
      <c r="B33" s="95" t="s">
        <v>420</v>
      </c>
      <c r="C33" s="96">
        <v>200.88120000000001</v>
      </c>
      <c r="D33" s="108">
        <f t="shared" si="1"/>
        <v>-200.88120000000001</v>
      </c>
      <c r="E33" s="96">
        <v>0</v>
      </c>
      <c r="F33" s="96">
        <v>0</v>
      </c>
      <c r="G33" s="96">
        <v>0</v>
      </c>
    </row>
    <row r="34" spans="1:7" ht="116.25">
      <c r="A34" s="89" t="s">
        <v>422</v>
      </c>
      <c r="B34" s="95" t="s">
        <v>614</v>
      </c>
      <c r="C34" s="96">
        <v>116.343</v>
      </c>
      <c r="D34" s="108">
        <f t="shared" si="1"/>
        <v>-51.885000000000005</v>
      </c>
      <c r="E34" s="96">
        <v>64.457999999999998</v>
      </c>
      <c r="F34" s="96">
        <v>30.587</v>
      </c>
      <c r="G34" s="96">
        <v>30.587</v>
      </c>
    </row>
    <row r="35" spans="1:7" ht="139.5">
      <c r="A35" s="89" t="s">
        <v>424</v>
      </c>
      <c r="B35" s="95" t="s">
        <v>423</v>
      </c>
      <c r="C35" s="96">
        <v>55.407800000000002</v>
      </c>
      <c r="D35" s="108">
        <f t="shared" si="1"/>
        <v>-55.407800000000002</v>
      </c>
      <c r="E35" s="96">
        <v>0</v>
      </c>
      <c r="F35" s="96">
        <v>0</v>
      </c>
      <c r="G35" s="96">
        <v>0</v>
      </c>
    </row>
    <row r="36" spans="1:7" ht="116.25">
      <c r="A36" s="89" t="s">
        <v>425</v>
      </c>
      <c r="B36" s="95" t="s">
        <v>615</v>
      </c>
      <c r="C36" s="96">
        <v>118.61760000000001</v>
      </c>
      <c r="D36" s="108">
        <f t="shared" si="1"/>
        <v>50.884399999999999</v>
      </c>
      <c r="E36" s="96">
        <v>169.50200000000001</v>
      </c>
      <c r="F36" s="96">
        <v>99.785499999999999</v>
      </c>
      <c r="G36" s="96">
        <v>99.785499999999999</v>
      </c>
    </row>
    <row r="37" spans="1:7" ht="116.25">
      <c r="A37" s="89" t="s">
        <v>427</v>
      </c>
      <c r="B37" s="95" t="s">
        <v>426</v>
      </c>
      <c r="C37" s="96">
        <v>27.5595</v>
      </c>
      <c r="D37" s="108">
        <f t="shared" si="1"/>
        <v>-27.5595</v>
      </c>
      <c r="E37" s="96">
        <v>0</v>
      </c>
      <c r="F37" s="96">
        <v>0</v>
      </c>
      <c r="G37" s="96">
        <v>0</v>
      </c>
    </row>
    <row r="38" spans="1:7" ht="23.25">
      <c r="A38" s="100" t="s">
        <v>616</v>
      </c>
      <c r="B38" s="103" t="s">
        <v>642</v>
      </c>
      <c r="C38" s="101">
        <f>SUM(C39:C61)</f>
        <v>2176.7711000000004</v>
      </c>
      <c r="D38" s="107">
        <f>E38-C38</f>
        <v>-313.84690000000023</v>
      </c>
      <c r="E38" s="101">
        <f>SUM(E39:E61)</f>
        <v>1862.9242000000002</v>
      </c>
      <c r="F38" s="101">
        <f>SUM(F39:F61)</f>
        <v>2120.1465999999996</v>
      </c>
      <c r="G38" s="101">
        <f>SUM(G39:G61)</f>
        <v>1058.8822000000002</v>
      </c>
    </row>
    <row r="39" spans="1:7" ht="93">
      <c r="A39" s="89" t="s">
        <v>429</v>
      </c>
      <c r="B39" s="95" t="s">
        <v>428</v>
      </c>
      <c r="C39" s="96">
        <v>15.7561</v>
      </c>
      <c r="D39" s="108">
        <f>E39-C39</f>
        <v>6.4213999999999984</v>
      </c>
      <c r="E39" s="96">
        <v>22.177499999999998</v>
      </c>
      <c r="F39" s="96">
        <v>35.119500000000002</v>
      </c>
      <c r="G39" s="96">
        <v>1.756</v>
      </c>
    </row>
    <row r="40" spans="1:7" ht="93">
      <c r="A40" s="89" t="s">
        <v>431</v>
      </c>
      <c r="B40" s="95" t="s">
        <v>430</v>
      </c>
      <c r="C40" s="96">
        <v>0</v>
      </c>
      <c r="D40" s="108">
        <f t="shared" ref="D40:D61" si="2">E40-C40</f>
        <v>22.7273</v>
      </c>
      <c r="E40" s="96">
        <v>22.7273</v>
      </c>
      <c r="F40" s="96">
        <v>0</v>
      </c>
      <c r="G40" s="96">
        <v>0</v>
      </c>
    </row>
    <row r="41" spans="1:7" ht="116.25">
      <c r="A41" s="89" t="s">
        <v>617</v>
      </c>
      <c r="B41" s="95" t="s">
        <v>432</v>
      </c>
      <c r="C41" s="96">
        <v>72.683899999999994</v>
      </c>
      <c r="D41" s="108">
        <f t="shared" si="2"/>
        <v>3.1979000000000042</v>
      </c>
      <c r="E41" s="96">
        <v>75.881799999999998</v>
      </c>
      <c r="F41" s="96">
        <v>59.250699999999995</v>
      </c>
      <c r="G41" s="96">
        <v>3.9449000000000001</v>
      </c>
    </row>
    <row r="42" spans="1:7" ht="116.25">
      <c r="A42" s="89" t="s">
        <v>434</v>
      </c>
      <c r="B42" s="95" t="s">
        <v>433</v>
      </c>
      <c r="C42" s="96">
        <v>221.92020000000002</v>
      </c>
      <c r="D42" s="108">
        <f t="shared" si="2"/>
        <v>-221.92020000000002</v>
      </c>
      <c r="E42" s="96">
        <v>0</v>
      </c>
      <c r="F42" s="96">
        <v>0</v>
      </c>
      <c r="G42" s="96">
        <v>0</v>
      </c>
    </row>
    <row r="43" spans="1:7" ht="139.5">
      <c r="A43" s="89" t="s">
        <v>436</v>
      </c>
      <c r="B43" s="95" t="s">
        <v>435</v>
      </c>
      <c r="C43" s="96">
        <v>229.9151</v>
      </c>
      <c r="D43" s="108">
        <f t="shared" si="2"/>
        <v>0.6553000000000111</v>
      </c>
      <c r="E43" s="96">
        <v>230.57040000000001</v>
      </c>
      <c r="F43" s="96">
        <v>184.5</v>
      </c>
      <c r="G43" s="96">
        <v>9.2249999999999996</v>
      </c>
    </row>
    <row r="44" spans="1:7" ht="69.75">
      <c r="A44" s="89" t="s">
        <v>618</v>
      </c>
      <c r="B44" s="95" t="s">
        <v>619</v>
      </c>
      <c r="C44" s="96">
        <v>21.444299999999998</v>
      </c>
      <c r="D44" s="108">
        <f t="shared" si="2"/>
        <v>-21.444299999999998</v>
      </c>
      <c r="E44" s="96">
        <v>0</v>
      </c>
      <c r="F44" s="96">
        <v>63.326599999999999</v>
      </c>
      <c r="G44" s="96">
        <v>3.1663999999999999</v>
      </c>
    </row>
    <row r="45" spans="1:7" ht="139.5">
      <c r="A45" s="89" t="s">
        <v>438</v>
      </c>
      <c r="B45" s="95" t="s">
        <v>437</v>
      </c>
      <c r="C45" s="96">
        <v>23.849400000000003</v>
      </c>
      <c r="D45" s="108">
        <f t="shared" si="2"/>
        <v>5.9358999999999966</v>
      </c>
      <c r="E45" s="96">
        <v>29.785299999999999</v>
      </c>
      <c r="F45" s="96">
        <v>52.900300000000001</v>
      </c>
      <c r="G45" s="96">
        <v>2.6450999999999998</v>
      </c>
    </row>
    <row r="46" spans="1:7" ht="93">
      <c r="A46" s="89" t="s">
        <v>440</v>
      </c>
      <c r="B46" s="95" t="s">
        <v>439</v>
      </c>
      <c r="C46" s="96">
        <v>75.825800000000001</v>
      </c>
      <c r="D46" s="108">
        <f t="shared" si="2"/>
        <v>-75.825800000000001</v>
      </c>
      <c r="E46" s="96">
        <v>0</v>
      </c>
      <c r="F46" s="96">
        <v>0</v>
      </c>
      <c r="G46" s="96">
        <v>0</v>
      </c>
    </row>
    <row r="47" spans="1:7" ht="139.5">
      <c r="A47" s="89" t="s">
        <v>630</v>
      </c>
      <c r="B47" s="95" t="s">
        <v>631</v>
      </c>
      <c r="C47" s="96">
        <v>34.925400000000003</v>
      </c>
      <c r="D47" s="108">
        <f t="shared" si="2"/>
        <v>-34.925400000000003</v>
      </c>
      <c r="E47" s="96">
        <v>0</v>
      </c>
      <c r="F47" s="96">
        <v>0</v>
      </c>
      <c r="G47" s="96">
        <v>0</v>
      </c>
    </row>
    <row r="48" spans="1:7" ht="116.25">
      <c r="A48" s="89" t="s">
        <v>441</v>
      </c>
      <c r="B48" s="95" t="s">
        <v>620</v>
      </c>
      <c r="C48" s="96">
        <v>0</v>
      </c>
      <c r="D48" s="108">
        <f t="shared" si="2"/>
        <v>6.5038</v>
      </c>
      <c r="E48" s="96">
        <v>6.5038</v>
      </c>
      <c r="F48" s="96">
        <v>42.149300000000004</v>
      </c>
      <c r="G48" s="96">
        <v>0</v>
      </c>
    </row>
    <row r="49" spans="1:10" ht="93">
      <c r="A49" s="89" t="s">
        <v>443</v>
      </c>
      <c r="B49" s="95" t="s">
        <v>442</v>
      </c>
      <c r="C49" s="96">
        <v>402.46629999999999</v>
      </c>
      <c r="D49" s="108">
        <f t="shared" si="2"/>
        <v>226.77839999999998</v>
      </c>
      <c r="E49" s="96">
        <v>629.24469999999997</v>
      </c>
      <c r="F49" s="96">
        <v>516.14009999999996</v>
      </c>
      <c r="G49" s="96">
        <v>0</v>
      </c>
    </row>
    <row r="50" spans="1:10" ht="116.25">
      <c r="A50" s="89" t="s">
        <v>632</v>
      </c>
      <c r="B50" s="95" t="s">
        <v>633</v>
      </c>
      <c r="C50" s="96">
        <v>123.4923</v>
      </c>
      <c r="D50" s="108">
        <f t="shared" si="2"/>
        <v>-123.4923</v>
      </c>
      <c r="E50" s="96">
        <v>0</v>
      </c>
      <c r="F50" s="96">
        <v>0</v>
      </c>
      <c r="G50" s="96">
        <v>0</v>
      </c>
    </row>
    <row r="51" spans="1:10" ht="93">
      <c r="A51" s="89" t="s">
        <v>444</v>
      </c>
      <c r="B51" s="95" t="s">
        <v>445</v>
      </c>
      <c r="C51" s="96">
        <v>776.95780000000002</v>
      </c>
      <c r="D51" s="108">
        <f t="shared" si="2"/>
        <v>-175.69949999999994</v>
      </c>
      <c r="E51" s="96">
        <v>601.25830000000008</v>
      </c>
      <c r="F51" s="96">
        <v>832.53700000000003</v>
      </c>
      <c r="G51" s="96">
        <v>1000</v>
      </c>
      <c r="I51" s="63"/>
      <c r="J51" s="64"/>
    </row>
    <row r="52" spans="1:10" ht="116.25">
      <c r="A52" s="89" t="s">
        <v>447</v>
      </c>
      <c r="B52" s="95" t="s">
        <v>446</v>
      </c>
      <c r="C52" s="96">
        <v>10.020799999999999</v>
      </c>
      <c r="D52" s="108">
        <f t="shared" si="2"/>
        <v>-1.6099999999998005E-2</v>
      </c>
      <c r="E52" s="96">
        <v>10.004700000000001</v>
      </c>
      <c r="F52" s="96">
        <v>11.0663</v>
      </c>
      <c r="G52" s="96">
        <v>1.8264</v>
      </c>
    </row>
    <row r="53" spans="1:10" ht="93">
      <c r="A53" s="89" t="s">
        <v>621</v>
      </c>
      <c r="B53" s="95" t="s">
        <v>622</v>
      </c>
      <c r="C53" s="96">
        <v>0</v>
      </c>
      <c r="D53" s="108">
        <f t="shared" si="2"/>
        <v>0</v>
      </c>
      <c r="E53" s="96">
        <v>0</v>
      </c>
      <c r="F53" s="96">
        <v>208.33329999999998</v>
      </c>
      <c r="G53" s="96">
        <v>10.416700000000001</v>
      </c>
    </row>
    <row r="54" spans="1:10" ht="116.25">
      <c r="A54" s="89" t="s">
        <v>623</v>
      </c>
      <c r="B54" s="95" t="s">
        <v>624</v>
      </c>
      <c r="C54" s="96">
        <v>0</v>
      </c>
      <c r="D54" s="108">
        <f t="shared" si="2"/>
        <v>0</v>
      </c>
      <c r="E54" s="96">
        <v>0</v>
      </c>
      <c r="F54" s="96">
        <v>25.735900000000001</v>
      </c>
      <c r="G54" s="96">
        <v>1.2867999999999999</v>
      </c>
    </row>
    <row r="55" spans="1:10" ht="93">
      <c r="A55" s="89" t="s">
        <v>449</v>
      </c>
      <c r="B55" s="95" t="s">
        <v>448</v>
      </c>
      <c r="C55" s="96">
        <v>137.26009999999999</v>
      </c>
      <c r="D55" s="108">
        <f t="shared" si="2"/>
        <v>75.320300000000003</v>
      </c>
      <c r="E55" s="96">
        <v>212.5804</v>
      </c>
      <c r="F55" s="96">
        <v>44.697600000000001</v>
      </c>
      <c r="G55" s="96">
        <v>2.2349000000000001</v>
      </c>
    </row>
    <row r="56" spans="1:10" ht="139.5">
      <c r="A56" s="89" t="s">
        <v>625</v>
      </c>
      <c r="B56" s="95" t="s">
        <v>626</v>
      </c>
      <c r="C56" s="96">
        <v>10</v>
      </c>
      <c r="D56" s="108">
        <f t="shared" si="2"/>
        <v>-3</v>
      </c>
      <c r="E56" s="96">
        <v>7</v>
      </c>
      <c r="F56" s="96">
        <v>31</v>
      </c>
      <c r="G56" s="96">
        <v>8.99</v>
      </c>
    </row>
    <row r="57" spans="1:10" ht="116.25">
      <c r="A57" s="89" t="s">
        <v>451</v>
      </c>
      <c r="B57" s="95" t="s">
        <v>450</v>
      </c>
      <c r="C57" s="96">
        <v>4.5472000000000001</v>
      </c>
      <c r="D57" s="108">
        <f t="shared" si="2"/>
        <v>0.39280000000000026</v>
      </c>
      <c r="E57" s="96">
        <v>4.9400000000000004</v>
      </c>
      <c r="F57" s="96">
        <v>3.14</v>
      </c>
      <c r="G57" s="96">
        <v>3.14</v>
      </c>
    </row>
    <row r="58" spans="1:10" ht="162.75">
      <c r="A58" s="89" t="s">
        <v>634</v>
      </c>
      <c r="B58" s="95" t="s">
        <v>635</v>
      </c>
      <c r="C58" s="96">
        <v>2.5994000000000002</v>
      </c>
      <c r="D58" s="108">
        <f t="shared" si="2"/>
        <v>-2.5994000000000002</v>
      </c>
      <c r="E58" s="96">
        <v>0</v>
      </c>
      <c r="F58" s="96">
        <v>0</v>
      </c>
      <c r="G58" s="96">
        <v>0</v>
      </c>
    </row>
    <row r="59" spans="1:10" ht="139.5">
      <c r="A59" s="89" t="s">
        <v>636</v>
      </c>
      <c r="B59" s="95" t="s">
        <v>637</v>
      </c>
      <c r="C59" s="96">
        <v>5.2569999999999997</v>
      </c>
      <c r="D59" s="108">
        <f t="shared" si="2"/>
        <v>-5.2569999999999997</v>
      </c>
      <c r="E59" s="96">
        <v>0</v>
      </c>
      <c r="F59" s="96">
        <v>0</v>
      </c>
      <c r="G59" s="96">
        <v>0</v>
      </c>
    </row>
    <row r="60" spans="1:10" ht="116.25">
      <c r="A60" s="89" t="s">
        <v>452</v>
      </c>
      <c r="B60" s="95" t="s">
        <v>627</v>
      </c>
      <c r="C60" s="96">
        <v>6</v>
      </c>
      <c r="D60" s="108">
        <f t="shared" si="2"/>
        <v>3</v>
      </c>
      <c r="E60" s="96">
        <v>9</v>
      </c>
      <c r="F60" s="96">
        <v>9</v>
      </c>
      <c r="G60" s="96">
        <v>9</v>
      </c>
    </row>
    <row r="61" spans="1:10" ht="116.25">
      <c r="A61" s="89" t="s">
        <v>628</v>
      </c>
      <c r="B61" s="95" t="s">
        <v>629</v>
      </c>
      <c r="C61" s="96">
        <v>1.85</v>
      </c>
      <c r="D61" s="108">
        <f t="shared" si="2"/>
        <v>-0.60000000000000009</v>
      </c>
      <c r="E61" s="96">
        <v>1.25</v>
      </c>
      <c r="F61" s="96">
        <v>1.25</v>
      </c>
      <c r="G61" s="96">
        <v>1.25</v>
      </c>
    </row>
    <row r="62" spans="1:10" ht="23.25">
      <c r="A62" s="100" t="s">
        <v>574</v>
      </c>
      <c r="B62" s="103" t="s">
        <v>585</v>
      </c>
      <c r="C62" s="101">
        <f>SUM(C63:C72)</f>
        <v>12690.384900000001</v>
      </c>
      <c r="D62" s="107">
        <f>E62-C62</f>
        <v>-8709.833700000001</v>
      </c>
      <c r="E62" s="101">
        <f>SUM(E63:E72)</f>
        <v>3980.5511999999999</v>
      </c>
      <c r="F62" s="101">
        <f>SUM(F63:F72)</f>
        <v>1720.5047</v>
      </c>
      <c r="G62" s="101">
        <f>SUM(G63:G72)</f>
        <v>320.3578</v>
      </c>
    </row>
    <row r="63" spans="1:10" ht="116.25">
      <c r="A63" s="89" t="s">
        <v>453</v>
      </c>
      <c r="B63" s="95" t="s">
        <v>454</v>
      </c>
      <c r="C63" s="96">
        <v>586.66250000000002</v>
      </c>
      <c r="D63" s="108">
        <f>E63-C63</f>
        <v>-500.04450000000003</v>
      </c>
      <c r="E63" s="96">
        <v>86.617999999999995</v>
      </c>
      <c r="F63" s="96">
        <v>0</v>
      </c>
      <c r="G63" s="96">
        <v>0</v>
      </c>
    </row>
    <row r="64" spans="1:10" ht="139.5">
      <c r="A64" s="89" t="s">
        <v>455</v>
      </c>
      <c r="B64" s="95" t="s">
        <v>456</v>
      </c>
      <c r="C64" s="96">
        <v>182.8091</v>
      </c>
      <c r="D64" s="108">
        <f t="shared" ref="D64:D127" si="3">E64-C64</f>
        <v>516.5329999999999</v>
      </c>
      <c r="E64" s="96">
        <v>699.34209999999996</v>
      </c>
      <c r="F64" s="96">
        <v>520.14980000000003</v>
      </c>
      <c r="G64" s="96">
        <v>26.0075</v>
      </c>
    </row>
    <row r="65" spans="1:7" ht="139.5">
      <c r="A65" s="89" t="s">
        <v>638</v>
      </c>
      <c r="B65" s="95" t="s">
        <v>639</v>
      </c>
      <c r="C65" s="96">
        <v>53.075199999999995</v>
      </c>
      <c r="D65" s="108">
        <f t="shared" si="3"/>
        <v>-53.075199999999995</v>
      </c>
      <c r="E65" s="96">
        <v>0</v>
      </c>
      <c r="F65" s="96">
        <v>0</v>
      </c>
      <c r="G65" s="96">
        <v>0</v>
      </c>
    </row>
    <row r="66" spans="1:7" ht="139.5">
      <c r="A66" s="89" t="s">
        <v>458</v>
      </c>
      <c r="B66" s="95" t="s">
        <v>457</v>
      </c>
      <c r="C66" s="96">
        <v>654.83839999999998</v>
      </c>
      <c r="D66" s="108">
        <f t="shared" si="3"/>
        <v>-654.83839999999998</v>
      </c>
      <c r="E66" s="96">
        <v>0</v>
      </c>
      <c r="F66" s="96">
        <v>0</v>
      </c>
      <c r="G66" s="96">
        <v>0</v>
      </c>
    </row>
    <row r="67" spans="1:7" ht="162.75">
      <c r="A67" s="89" t="s">
        <v>460</v>
      </c>
      <c r="B67" s="95" t="s">
        <v>459</v>
      </c>
      <c r="C67" s="96">
        <v>8674.0661</v>
      </c>
      <c r="D67" s="108">
        <f t="shared" si="3"/>
        <v>-8674.0661</v>
      </c>
      <c r="E67" s="96">
        <v>0</v>
      </c>
      <c r="F67" s="96">
        <v>0</v>
      </c>
      <c r="G67" s="96">
        <v>0</v>
      </c>
    </row>
    <row r="68" spans="1:7" ht="116.25">
      <c r="A68" s="89" t="s">
        <v>462</v>
      </c>
      <c r="B68" s="95" t="s">
        <v>461</v>
      </c>
      <c r="C68" s="96">
        <v>1055.0998999999999</v>
      </c>
      <c r="D68" s="108">
        <f t="shared" si="3"/>
        <v>1029.7367999999999</v>
      </c>
      <c r="E68" s="96">
        <v>2084.8366999999998</v>
      </c>
      <c r="F68" s="96">
        <v>0</v>
      </c>
      <c r="G68" s="96">
        <v>0</v>
      </c>
    </row>
    <row r="69" spans="1:7" ht="162.75">
      <c r="A69" s="89" t="s">
        <v>464</v>
      </c>
      <c r="B69" s="95" t="s">
        <v>463</v>
      </c>
      <c r="C69" s="96">
        <v>340</v>
      </c>
      <c r="D69" s="108">
        <f t="shared" si="3"/>
        <v>-340</v>
      </c>
      <c r="E69" s="96">
        <v>0</v>
      </c>
      <c r="F69" s="96">
        <v>0</v>
      </c>
      <c r="G69" s="96">
        <v>0</v>
      </c>
    </row>
    <row r="70" spans="1:7" ht="209.25">
      <c r="A70" s="89" t="s">
        <v>640</v>
      </c>
      <c r="B70" s="95" t="s">
        <v>641</v>
      </c>
      <c r="C70" s="96">
        <v>34.200000000000003</v>
      </c>
      <c r="D70" s="108">
        <f t="shared" si="3"/>
        <v>-34.200000000000003</v>
      </c>
      <c r="E70" s="96">
        <v>0</v>
      </c>
      <c r="F70" s="96">
        <v>0</v>
      </c>
      <c r="G70" s="96">
        <v>0</v>
      </c>
    </row>
    <row r="71" spans="1:7" ht="139.5">
      <c r="A71" s="89" t="s">
        <v>466</v>
      </c>
      <c r="B71" s="95" t="s">
        <v>465</v>
      </c>
      <c r="C71" s="96">
        <v>858.32010000000002</v>
      </c>
      <c r="D71" s="108">
        <f t="shared" si="3"/>
        <v>0</v>
      </c>
      <c r="E71" s="96">
        <v>858.32010000000002</v>
      </c>
      <c r="F71" s="96">
        <v>953.68909999999994</v>
      </c>
      <c r="G71" s="96">
        <v>47.6845</v>
      </c>
    </row>
    <row r="72" spans="1:7" ht="162.75">
      <c r="A72" s="89" t="s">
        <v>468</v>
      </c>
      <c r="B72" s="95" t="s">
        <v>467</v>
      </c>
      <c r="C72" s="96">
        <v>251.31360000000001</v>
      </c>
      <c r="D72" s="108">
        <f t="shared" si="3"/>
        <v>0.12069999999997094</v>
      </c>
      <c r="E72" s="96">
        <v>251.43429999999998</v>
      </c>
      <c r="F72" s="96">
        <v>246.66579999999999</v>
      </c>
      <c r="G72" s="96">
        <v>246.66579999999999</v>
      </c>
    </row>
    <row r="73" spans="1:7" ht="23.25">
      <c r="A73" s="100" t="s">
        <v>575</v>
      </c>
      <c r="B73" s="103" t="s">
        <v>586</v>
      </c>
      <c r="C73" s="101">
        <f>SUM(C74:C83)</f>
        <v>884.71890000000008</v>
      </c>
      <c r="D73" s="107">
        <f t="shared" si="3"/>
        <v>-758.48100000000011</v>
      </c>
      <c r="E73" s="101">
        <f>SUM(E74:E83)</f>
        <v>126.2379</v>
      </c>
      <c r="F73" s="101">
        <f>SUM(F74:F83)</f>
        <v>204.59290000000001</v>
      </c>
      <c r="G73" s="101">
        <f>SUM(G74:G83)</f>
        <v>0</v>
      </c>
    </row>
    <row r="74" spans="1:7" ht="93">
      <c r="A74" s="89" t="s">
        <v>469</v>
      </c>
      <c r="B74" s="95" t="s">
        <v>645</v>
      </c>
      <c r="C74" s="96">
        <v>1.7</v>
      </c>
      <c r="D74" s="108">
        <f t="shared" si="3"/>
        <v>-1.7</v>
      </c>
      <c r="E74" s="96">
        <v>0</v>
      </c>
      <c r="F74" s="96">
        <v>0</v>
      </c>
      <c r="G74" s="96">
        <v>0</v>
      </c>
    </row>
    <row r="75" spans="1:7" ht="116.25">
      <c r="A75" s="89" t="s">
        <v>643</v>
      </c>
      <c r="B75" s="95" t="s">
        <v>644</v>
      </c>
      <c r="C75" s="96">
        <v>0</v>
      </c>
      <c r="D75" s="108">
        <f t="shared" si="3"/>
        <v>4.2510000000000003</v>
      </c>
      <c r="E75" s="96">
        <v>4.2510000000000003</v>
      </c>
      <c r="F75" s="96">
        <v>0</v>
      </c>
      <c r="G75" s="96">
        <v>0</v>
      </c>
    </row>
    <row r="76" spans="1:7" ht="116.25">
      <c r="A76" s="89" t="s">
        <v>646</v>
      </c>
      <c r="B76" s="95" t="s">
        <v>647</v>
      </c>
      <c r="C76" s="96">
        <v>0</v>
      </c>
      <c r="D76" s="108">
        <f t="shared" si="3"/>
        <v>0</v>
      </c>
      <c r="E76" s="96">
        <v>0</v>
      </c>
      <c r="F76" s="96">
        <v>0</v>
      </c>
      <c r="G76" s="96">
        <v>0</v>
      </c>
    </row>
    <row r="77" spans="1:7" ht="93">
      <c r="A77" s="89" t="s">
        <v>648</v>
      </c>
      <c r="B77" s="95" t="s">
        <v>649</v>
      </c>
      <c r="C77" s="96">
        <v>54.226199999999999</v>
      </c>
      <c r="D77" s="108">
        <f t="shared" si="3"/>
        <v>-54.226199999999999</v>
      </c>
      <c r="E77" s="96">
        <v>0</v>
      </c>
      <c r="F77" s="96">
        <v>0</v>
      </c>
      <c r="G77" s="96">
        <v>0</v>
      </c>
    </row>
    <row r="78" spans="1:7" ht="116.25">
      <c r="A78" s="89" t="s">
        <v>471</v>
      </c>
      <c r="B78" s="95" t="s">
        <v>470</v>
      </c>
      <c r="C78" s="96">
        <v>22.690999999999999</v>
      </c>
      <c r="D78" s="108">
        <f t="shared" si="3"/>
        <v>-22.690999999999999</v>
      </c>
      <c r="E78" s="96">
        <v>0</v>
      </c>
      <c r="F78" s="96">
        <v>0</v>
      </c>
      <c r="G78" s="96">
        <v>0</v>
      </c>
    </row>
    <row r="79" spans="1:7" ht="162.75">
      <c r="A79" s="89" t="s">
        <v>650</v>
      </c>
      <c r="B79" s="95" t="s">
        <v>651</v>
      </c>
      <c r="C79" s="96">
        <v>145</v>
      </c>
      <c r="D79" s="108">
        <f t="shared" si="3"/>
        <v>-145</v>
      </c>
      <c r="E79" s="96">
        <v>0</v>
      </c>
      <c r="F79" s="96">
        <v>0</v>
      </c>
      <c r="G79" s="96">
        <v>0</v>
      </c>
    </row>
    <row r="80" spans="1:7" ht="139.5">
      <c r="A80" s="89" t="s">
        <v>652</v>
      </c>
      <c r="B80" s="95" t="s">
        <v>653</v>
      </c>
      <c r="C80" s="96">
        <v>443</v>
      </c>
      <c r="D80" s="108">
        <f t="shared" si="3"/>
        <v>-443</v>
      </c>
      <c r="E80" s="96">
        <v>0</v>
      </c>
      <c r="F80" s="96">
        <v>0</v>
      </c>
      <c r="G80" s="96">
        <v>0</v>
      </c>
    </row>
    <row r="81" spans="1:7" ht="116.25">
      <c r="A81" s="89" t="s">
        <v>654</v>
      </c>
      <c r="B81" s="95" t="s">
        <v>655</v>
      </c>
      <c r="C81" s="96">
        <v>60.898800000000001</v>
      </c>
      <c r="D81" s="108">
        <f t="shared" si="3"/>
        <v>-60.898800000000001</v>
      </c>
      <c r="E81" s="96">
        <v>0</v>
      </c>
      <c r="F81" s="96">
        <v>0</v>
      </c>
      <c r="G81" s="96">
        <v>0</v>
      </c>
    </row>
    <row r="82" spans="1:7" ht="93">
      <c r="A82" s="89" t="s">
        <v>473</v>
      </c>
      <c r="B82" s="95" t="s">
        <v>472</v>
      </c>
      <c r="C82" s="96">
        <v>57.516100000000002</v>
      </c>
      <c r="D82" s="108">
        <f t="shared" si="3"/>
        <v>-0.70759999999999934</v>
      </c>
      <c r="E82" s="96">
        <v>56.808500000000002</v>
      </c>
      <c r="F82" s="96">
        <v>56.697800000000001</v>
      </c>
      <c r="G82" s="96">
        <v>0</v>
      </c>
    </row>
    <row r="83" spans="1:7" ht="139.5">
      <c r="A83" s="89" t="s">
        <v>475</v>
      </c>
      <c r="B83" s="95" t="s">
        <v>474</v>
      </c>
      <c r="C83" s="96">
        <v>99.686800000000005</v>
      </c>
      <c r="D83" s="108">
        <f t="shared" si="3"/>
        <v>-34.508400000000009</v>
      </c>
      <c r="E83" s="96">
        <v>65.178399999999996</v>
      </c>
      <c r="F83" s="96">
        <v>147.89510000000001</v>
      </c>
      <c r="G83" s="96">
        <v>0</v>
      </c>
    </row>
    <row r="84" spans="1:7" s="106" customFormat="1" ht="49.5" customHeight="1">
      <c r="A84" s="100" t="s">
        <v>576</v>
      </c>
      <c r="B84" s="103" t="s">
        <v>587</v>
      </c>
      <c r="C84" s="105">
        <f>SUM(C85:C92)</f>
        <v>286.52960000000002</v>
      </c>
      <c r="D84" s="107">
        <f t="shared" si="3"/>
        <v>-58.076700000000017</v>
      </c>
      <c r="E84" s="105">
        <f>SUM(E85:E92)</f>
        <v>228.4529</v>
      </c>
      <c r="F84" s="105">
        <f>SUM(F85:F92)</f>
        <v>208.68279999999999</v>
      </c>
      <c r="G84" s="105">
        <f>SUM(G85:G92)</f>
        <v>56.085899999999995</v>
      </c>
    </row>
    <row r="85" spans="1:7" ht="186">
      <c r="A85" s="89" t="s">
        <v>476</v>
      </c>
      <c r="B85" s="95" t="s">
        <v>477</v>
      </c>
      <c r="C85" s="96">
        <v>17.9053</v>
      </c>
      <c r="D85" s="108">
        <f t="shared" si="3"/>
        <v>4.531600000000001</v>
      </c>
      <c r="E85" s="96">
        <v>22.436900000000001</v>
      </c>
      <c r="F85" s="96">
        <v>25.057599999999997</v>
      </c>
      <c r="G85" s="96">
        <v>1.2529000000000001</v>
      </c>
    </row>
    <row r="86" spans="1:7" ht="162.75">
      <c r="A86" s="89" t="s">
        <v>478</v>
      </c>
      <c r="B86" s="95" t="s">
        <v>479</v>
      </c>
      <c r="C86" s="96">
        <v>20.2211</v>
      </c>
      <c r="D86" s="108">
        <f t="shared" si="3"/>
        <v>12.741200000000006</v>
      </c>
      <c r="E86" s="96">
        <v>32.962300000000006</v>
      </c>
      <c r="F86" s="96">
        <v>37.595500000000001</v>
      </c>
      <c r="G86" s="96">
        <v>1.8797999999999999</v>
      </c>
    </row>
    <row r="87" spans="1:7" ht="186">
      <c r="A87" s="89" t="s">
        <v>480</v>
      </c>
      <c r="B87" s="95" t="s">
        <v>656</v>
      </c>
      <c r="C87" s="96">
        <v>10.6754</v>
      </c>
      <c r="D87" s="108">
        <f t="shared" si="3"/>
        <v>1.6271000000000004</v>
      </c>
      <c r="E87" s="96">
        <v>12.3025</v>
      </c>
      <c r="F87" s="96">
        <v>14.336399999999999</v>
      </c>
      <c r="G87" s="96">
        <v>0.71679999999999999</v>
      </c>
    </row>
    <row r="88" spans="1:7" ht="162.75">
      <c r="A88" s="89" t="s">
        <v>481</v>
      </c>
      <c r="B88" s="95" t="s">
        <v>482</v>
      </c>
      <c r="C88" s="96">
        <v>42.7682</v>
      </c>
      <c r="D88" s="108">
        <f t="shared" si="3"/>
        <v>1.0281999999999982</v>
      </c>
      <c r="E88" s="96">
        <v>43.796399999999998</v>
      </c>
      <c r="F88" s="96">
        <v>21.7715</v>
      </c>
      <c r="G88" s="96">
        <v>1.0886</v>
      </c>
    </row>
    <row r="89" spans="1:7" ht="162.75">
      <c r="A89" s="89" t="s">
        <v>483</v>
      </c>
      <c r="B89" s="95" t="s">
        <v>657</v>
      </c>
      <c r="C89" s="96">
        <v>29.571999999999999</v>
      </c>
      <c r="D89" s="108">
        <f t="shared" si="3"/>
        <v>-4.0999999999999979</v>
      </c>
      <c r="E89" s="96">
        <v>25.472000000000001</v>
      </c>
      <c r="F89" s="96">
        <v>0</v>
      </c>
      <c r="G89" s="96">
        <v>0</v>
      </c>
    </row>
    <row r="90" spans="1:7" ht="255.75">
      <c r="A90" s="89" t="s">
        <v>484</v>
      </c>
      <c r="B90" s="95" t="s">
        <v>658</v>
      </c>
      <c r="C90" s="96">
        <v>90</v>
      </c>
      <c r="D90" s="108">
        <f t="shared" si="3"/>
        <v>-69.734700000000004</v>
      </c>
      <c r="E90" s="96">
        <v>20.2653</v>
      </c>
      <c r="F90" s="96">
        <v>27.700800000000001</v>
      </c>
      <c r="G90" s="96">
        <v>8.7007999999999992</v>
      </c>
    </row>
    <row r="91" spans="1:7" ht="162.75">
      <c r="A91" s="89" t="s">
        <v>485</v>
      </c>
      <c r="B91" s="95" t="s">
        <v>659</v>
      </c>
      <c r="C91" s="96">
        <v>75.387600000000006</v>
      </c>
      <c r="D91" s="108">
        <f t="shared" si="3"/>
        <v>-27.883100000000006</v>
      </c>
      <c r="E91" s="96">
        <v>47.5045</v>
      </c>
      <c r="F91" s="96">
        <v>57.988</v>
      </c>
      <c r="G91" s="96">
        <v>18.213999999999999</v>
      </c>
    </row>
    <row r="92" spans="1:7" ht="186">
      <c r="A92" s="89" t="s">
        <v>660</v>
      </c>
      <c r="B92" s="95" t="s">
        <v>661</v>
      </c>
      <c r="C92" s="96">
        <v>0</v>
      </c>
      <c r="D92" s="108">
        <f t="shared" si="3"/>
        <v>23.713000000000001</v>
      </c>
      <c r="E92" s="96">
        <v>23.713000000000001</v>
      </c>
      <c r="F92" s="96">
        <v>24.233000000000001</v>
      </c>
      <c r="G92" s="96">
        <v>24.233000000000001</v>
      </c>
    </row>
    <row r="93" spans="1:7" s="106" customFormat="1" ht="23.25">
      <c r="A93" s="100" t="s">
        <v>662</v>
      </c>
      <c r="B93" s="103" t="s">
        <v>683</v>
      </c>
      <c r="C93" s="101">
        <f>C94</f>
        <v>76.694399999999987</v>
      </c>
      <c r="D93" s="107">
        <f t="shared" si="3"/>
        <v>-56.694399999999987</v>
      </c>
      <c r="E93" s="101">
        <f>E94</f>
        <v>20</v>
      </c>
      <c r="F93" s="101">
        <f>F94</f>
        <v>0</v>
      </c>
      <c r="G93" s="101">
        <f>G94</f>
        <v>0</v>
      </c>
    </row>
    <row r="94" spans="1:7" ht="162.75">
      <c r="A94" s="89" t="s">
        <v>663</v>
      </c>
      <c r="B94" s="95" t="s">
        <v>664</v>
      </c>
      <c r="C94" s="96">
        <v>76.694399999999987</v>
      </c>
      <c r="D94" s="108">
        <f t="shared" si="3"/>
        <v>-56.694399999999987</v>
      </c>
      <c r="E94" s="96">
        <v>20</v>
      </c>
      <c r="F94" s="96">
        <v>0</v>
      </c>
      <c r="G94" s="96">
        <v>0</v>
      </c>
    </row>
    <row r="95" spans="1:7" s="106" customFormat="1" ht="23.25">
      <c r="A95" s="100" t="s">
        <v>577</v>
      </c>
      <c r="B95" s="103" t="s">
        <v>588</v>
      </c>
      <c r="C95" s="101">
        <f>C96</f>
        <v>24.035</v>
      </c>
      <c r="D95" s="107">
        <f t="shared" si="3"/>
        <v>-3.0900000000002592E-2</v>
      </c>
      <c r="E95" s="101">
        <f>E96</f>
        <v>24.004099999999998</v>
      </c>
      <c r="F95" s="101">
        <f>F96</f>
        <v>25.256900000000002</v>
      </c>
      <c r="G95" s="101">
        <f>G96</f>
        <v>1.2627999999999999</v>
      </c>
    </row>
    <row r="96" spans="1:7" ht="162.75">
      <c r="A96" s="89" t="s">
        <v>665</v>
      </c>
      <c r="B96" s="95" t="s">
        <v>666</v>
      </c>
      <c r="C96" s="96">
        <v>24.035</v>
      </c>
      <c r="D96" s="108">
        <f t="shared" si="3"/>
        <v>-3.0900000000002592E-2</v>
      </c>
      <c r="E96" s="96">
        <v>24.004099999999998</v>
      </c>
      <c r="F96" s="96">
        <v>25.256900000000002</v>
      </c>
      <c r="G96" s="96">
        <v>1.2627999999999999</v>
      </c>
    </row>
    <row r="97" spans="1:7" s="106" customFormat="1" ht="23.25">
      <c r="A97" s="100" t="s">
        <v>578</v>
      </c>
      <c r="B97" s="103" t="s">
        <v>589</v>
      </c>
      <c r="C97" s="101">
        <f>SUM(C98:C107)</f>
        <v>4931.0082999999995</v>
      </c>
      <c r="D97" s="107">
        <f t="shared" si="3"/>
        <v>-964.15059999999949</v>
      </c>
      <c r="E97" s="101">
        <f>SUM(E98:E107)</f>
        <v>3966.8577</v>
      </c>
      <c r="F97" s="101">
        <f>SUM(F98:F107)</f>
        <v>4189.1501000000007</v>
      </c>
      <c r="G97" s="101">
        <f>SUM(G98:G107)</f>
        <v>1357.0789</v>
      </c>
    </row>
    <row r="98" spans="1:7" ht="162.75">
      <c r="A98" s="89" t="s">
        <v>487</v>
      </c>
      <c r="B98" s="95" t="s">
        <v>486</v>
      </c>
      <c r="C98" s="96">
        <v>183.90100000000001</v>
      </c>
      <c r="D98" s="108">
        <f t="shared" si="3"/>
        <v>0</v>
      </c>
      <c r="E98" s="96">
        <v>183.90100000000001</v>
      </c>
      <c r="F98" s="96">
        <v>183.90100000000001</v>
      </c>
      <c r="G98" s="96">
        <v>9.1950000000000003</v>
      </c>
    </row>
    <row r="99" spans="1:7" ht="162.75">
      <c r="A99" s="89" t="s">
        <v>489</v>
      </c>
      <c r="B99" s="95" t="s">
        <v>488</v>
      </c>
      <c r="C99" s="96">
        <v>1077.5078999999998</v>
      </c>
      <c r="D99" s="108">
        <f t="shared" si="3"/>
        <v>-149.99999999999977</v>
      </c>
      <c r="E99" s="96">
        <v>927.50790000000006</v>
      </c>
      <c r="F99" s="96">
        <v>927.50790000000006</v>
      </c>
      <c r="G99" s="96">
        <v>927.50790000000006</v>
      </c>
    </row>
    <row r="100" spans="1:7" ht="162.75">
      <c r="A100" s="89" t="s">
        <v>491</v>
      </c>
      <c r="B100" s="95" t="s">
        <v>490</v>
      </c>
      <c r="C100" s="96">
        <v>300</v>
      </c>
      <c r="D100" s="108">
        <f t="shared" si="3"/>
        <v>0</v>
      </c>
      <c r="E100" s="96">
        <v>300</v>
      </c>
      <c r="F100" s="96">
        <v>300</v>
      </c>
      <c r="G100" s="96">
        <v>143.34220000000002</v>
      </c>
    </row>
    <row r="101" spans="1:7" ht="139.5">
      <c r="A101" s="89" t="s">
        <v>493</v>
      </c>
      <c r="B101" s="95" t="s">
        <v>492</v>
      </c>
      <c r="C101" s="96">
        <v>265.80470000000003</v>
      </c>
      <c r="D101" s="108">
        <f t="shared" si="3"/>
        <v>-121.44440000000003</v>
      </c>
      <c r="E101" s="96">
        <v>144.3603</v>
      </c>
      <c r="F101" s="96">
        <v>349.5752</v>
      </c>
      <c r="G101" s="96">
        <v>17.4788</v>
      </c>
    </row>
    <row r="102" spans="1:7" ht="162.75">
      <c r="A102" s="89" t="s">
        <v>494</v>
      </c>
      <c r="B102" s="95" t="s">
        <v>495</v>
      </c>
      <c r="C102" s="96">
        <v>390.91359999999997</v>
      </c>
      <c r="D102" s="108">
        <f t="shared" si="3"/>
        <v>-289.75039999999996</v>
      </c>
      <c r="E102" s="96">
        <v>101.1632</v>
      </c>
      <c r="F102" s="96">
        <v>106.6311</v>
      </c>
      <c r="G102" s="96">
        <v>5.3316000000000008</v>
      </c>
    </row>
    <row r="103" spans="1:7" ht="93">
      <c r="A103" s="89" t="s">
        <v>497</v>
      </c>
      <c r="B103" s="95" t="s">
        <v>496</v>
      </c>
      <c r="C103" s="96">
        <v>95.482900000000001</v>
      </c>
      <c r="D103" s="108">
        <f t="shared" si="3"/>
        <v>23.668300000000002</v>
      </c>
      <c r="E103" s="96">
        <v>119.1512</v>
      </c>
      <c r="F103" s="96">
        <v>119.1512</v>
      </c>
      <c r="G103" s="96">
        <v>119.1512</v>
      </c>
    </row>
    <row r="104" spans="1:7" ht="116.25">
      <c r="A104" s="89" t="s">
        <v>498</v>
      </c>
      <c r="B104" s="95" t="s">
        <v>667</v>
      </c>
      <c r="C104" s="96">
        <v>163.81</v>
      </c>
      <c r="D104" s="108">
        <f t="shared" si="3"/>
        <v>-48.930000000000007</v>
      </c>
      <c r="E104" s="96">
        <v>114.88</v>
      </c>
      <c r="F104" s="96">
        <v>126.49010000000001</v>
      </c>
      <c r="G104" s="96">
        <v>6.3244999999999996</v>
      </c>
    </row>
    <row r="105" spans="1:7" ht="139.5">
      <c r="A105" s="89" t="s">
        <v>500</v>
      </c>
      <c r="B105" s="95" t="s">
        <v>499</v>
      </c>
      <c r="C105" s="96">
        <v>44.792300000000004</v>
      </c>
      <c r="D105" s="108">
        <f t="shared" si="3"/>
        <v>-44.792300000000004</v>
      </c>
      <c r="E105" s="96">
        <v>0</v>
      </c>
      <c r="F105" s="96">
        <v>0</v>
      </c>
      <c r="G105" s="96">
        <v>0</v>
      </c>
    </row>
    <row r="106" spans="1:7" ht="93">
      <c r="A106" s="89" t="s">
        <v>668</v>
      </c>
      <c r="B106" s="95" t="s">
        <v>669</v>
      </c>
      <c r="C106" s="96">
        <v>2279.8927999999996</v>
      </c>
      <c r="D106" s="108">
        <f t="shared" si="3"/>
        <v>-203.99869999999964</v>
      </c>
      <c r="E106" s="96">
        <v>2075.8941</v>
      </c>
      <c r="F106" s="96">
        <v>2075.8935999999999</v>
      </c>
      <c r="G106" s="96">
        <v>128.74770000000001</v>
      </c>
    </row>
    <row r="107" spans="1:7" ht="116.25">
      <c r="A107" s="89" t="s">
        <v>670</v>
      </c>
      <c r="B107" s="95" t="s">
        <v>671</v>
      </c>
      <c r="C107" s="96">
        <v>128.90309999999999</v>
      </c>
      <c r="D107" s="108">
        <f t="shared" si="3"/>
        <v>-128.90309999999999</v>
      </c>
      <c r="E107" s="96">
        <v>0</v>
      </c>
      <c r="F107" s="96">
        <v>0</v>
      </c>
      <c r="G107" s="96">
        <v>0</v>
      </c>
    </row>
    <row r="108" spans="1:7" s="106" customFormat="1" ht="23.25">
      <c r="A108" s="100" t="s">
        <v>579</v>
      </c>
      <c r="B108" s="103" t="s">
        <v>584</v>
      </c>
      <c r="C108" s="101">
        <f>SUM(C109:C130)</f>
        <v>8304.8140999999978</v>
      </c>
      <c r="D108" s="107">
        <f t="shared" si="3"/>
        <v>-4902.4324999999972</v>
      </c>
      <c r="E108" s="101">
        <f>SUM(E109:E130)</f>
        <v>3402.3816000000002</v>
      </c>
      <c r="F108" s="101">
        <f>SUM(F109:F130)</f>
        <v>3039.9419000000007</v>
      </c>
      <c r="G108" s="101">
        <f>SUM(G109:G130)</f>
        <v>1596.3731000000002</v>
      </c>
    </row>
    <row r="109" spans="1:7" ht="162.75">
      <c r="A109" s="89" t="s">
        <v>502</v>
      </c>
      <c r="B109" s="95" t="s">
        <v>501</v>
      </c>
      <c r="C109" s="96">
        <v>0.55220000000000002</v>
      </c>
      <c r="D109" s="108">
        <f t="shared" si="3"/>
        <v>0</v>
      </c>
      <c r="E109" s="96">
        <v>0.55220000000000002</v>
      </c>
      <c r="F109" s="96">
        <v>0.61350000000000005</v>
      </c>
      <c r="G109" s="96">
        <v>0</v>
      </c>
    </row>
    <row r="110" spans="1:7" ht="139.5">
      <c r="A110" s="89" t="s">
        <v>504</v>
      </c>
      <c r="B110" s="95" t="s">
        <v>503</v>
      </c>
      <c r="C110" s="96">
        <v>119.82980000000001</v>
      </c>
      <c r="D110" s="108">
        <f t="shared" si="3"/>
        <v>34.426199999999994</v>
      </c>
      <c r="E110" s="96">
        <v>154.256</v>
      </c>
      <c r="F110" s="96">
        <v>0</v>
      </c>
      <c r="G110" s="96">
        <v>0</v>
      </c>
    </row>
    <row r="111" spans="1:7" ht="209.25">
      <c r="A111" s="89" t="s">
        <v>506</v>
      </c>
      <c r="B111" s="95" t="s">
        <v>505</v>
      </c>
      <c r="C111" s="96">
        <v>1.234</v>
      </c>
      <c r="D111" s="108">
        <f t="shared" si="3"/>
        <v>-1.234</v>
      </c>
      <c r="E111" s="96">
        <v>0</v>
      </c>
      <c r="F111" s="96">
        <v>0</v>
      </c>
      <c r="G111" s="96">
        <v>0</v>
      </c>
    </row>
    <row r="112" spans="1:7" ht="116.25">
      <c r="A112" s="89" t="s">
        <v>508</v>
      </c>
      <c r="B112" s="95" t="s">
        <v>507</v>
      </c>
      <c r="C112" s="96">
        <v>47.267400000000002</v>
      </c>
      <c r="D112" s="108">
        <f t="shared" si="3"/>
        <v>3.3177999999999983</v>
      </c>
      <c r="E112" s="96">
        <v>50.5852</v>
      </c>
      <c r="F112" s="96">
        <v>50.5852</v>
      </c>
      <c r="G112" s="96">
        <v>50.5852</v>
      </c>
    </row>
    <row r="113" spans="1:7" ht="116.25">
      <c r="A113" s="89" t="s">
        <v>510</v>
      </c>
      <c r="B113" s="95" t="s">
        <v>509</v>
      </c>
      <c r="C113" s="96">
        <v>553.69130000000007</v>
      </c>
      <c r="D113" s="108">
        <f t="shared" si="3"/>
        <v>83.705699999999979</v>
      </c>
      <c r="E113" s="96">
        <v>637.39700000000005</v>
      </c>
      <c r="F113" s="96">
        <v>637.39700000000005</v>
      </c>
      <c r="G113" s="96">
        <v>637.39700000000005</v>
      </c>
    </row>
    <row r="114" spans="1:7" ht="139.5">
      <c r="A114" s="89" t="s">
        <v>512</v>
      </c>
      <c r="B114" s="95" t="s">
        <v>511</v>
      </c>
      <c r="C114" s="96">
        <v>2382.6041</v>
      </c>
      <c r="D114" s="108">
        <f t="shared" si="3"/>
        <v>-562.69939999999997</v>
      </c>
      <c r="E114" s="96">
        <v>1819.9047</v>
      </c>
      <c r="F114" s="96">
        <v>1921.9483</v>
      </c>
      <c r="G114" s="96">
        <v>584.12149999999997</v>
      </c>
    </row>
    <row r="115" spans="1:7" ht="93">
      <c r="A115" s="89" t="s">
        <v>514</v>
      </c>
      <c r="B115" s="95" t="s">
        <v>513</v>
      </c>
      <c r="C115" s="96">
        <v>4254.9546</v>
      </c>
      <c r="D115" s="108">
        <f t="shared" si="3"/>
        <v>-4254.9546</v>
      </c>
      <c r="E115" s="96">
        <v>0</v>
      </c>
      <c r="F115" s="96">
        <v>0</v>
      </c>
      <c r="G115" s="96">
        <v>0</v>
      </c>
    </row>
    <row r="116" spans="1:7" ht="162.75">
      <c r="A116" s="89" t="s">
        <v>516</v>
      </c>
      <c r="B116" s="95" t="s">
        <v>515</v>
      </c>
      <c r="C116" s="96">
        <v>179.49799999999999</v>
      </c>
      <c r="D116" s="108">
        <f t="shared" si="3"/>
        <v>1.8464000000000169</v>
      </c>
      <c r="E116" s="96">
        <v>181.34440000000001</v>
      </c>
      <c r="F116" s="96">
        <v>181.34440000000001</v>
      </c>
      <c r="G116" s="96">
        <v>181.34440000000001</v>
      </c>
    </row>
    <row r="117" spans="1:7" ht="139.5">
      <c r="A117" s="89" t="s">
        <v>517</v>
      </c>
      <c r="B117" s="95" t="s">
        <v>518</v>
      </c>
      <c r="C117" s="96">
        <v>105.6816</v>
      </c>
      <c r="D117" s="108">
        <f t="shared" si="3"/>
        <v>-105.6816</v>
      </c>
      <c r="E117" s="96">
        <v>0</v>
      </c>
      <c r="F117" s="96">
        <v>0</v>
      </c>
      <c r="G117" s="96">
        <v>0</v>
      </c>
    </row>
    <row r="118" spans="1:7" ht="116.25">
      <c r="A118" s="89" t="s">
        <v>520</v>
      </c>
      <c r="B118" s="95" t="s">
        <v>519</v>
      </c>
      <c r="C118" s="96">
        <v>415.78949999999998</v>
      </c>
      <c r="D118" s="108">
        <f t="shared" si="3"/>
        <v>-415.78949999999998</v>
      </c>
      <c r="E118" s="96">
        <v>0</v>
      </c>
      <c r="F118" s="96">
        <v>0</v>
      </c>
      <c r="G118" s="96">
        <v>0</v>
      </c>
    </row>
    <row r="119" spans="1:7" ht="139.5">
      <c r="A119" s="89" t="s">
        <v>672</v>
      </c>
      <c r="B119" s="95" t="s">
        <v>673</v>
      </c>
      <c r="C119" s="96">
        <v>24.051099999999998</v>
      </c>
      <c r="D119" s="108">
        <f t="shared" si="3"/>
        <v>-24.051099999999998</v>
      </c>
      <c r="E119" s="96">
        <v>0</v>
      </c>
      <c r="F119" s="96">
        <v>0</v>
      </c>
      <c r="G119" s="96">
        <v>0</v>
      </c>
    </row>
    <row r="120" spans="1:7" ht="116.25">
      <c r="A120" s="89" t="s">
        <v>522</v>
      </c>
      <c r="B120" s="95" t="s">
        <v>521</v>
      </c>
      <c r="C120" s="96">
        <v>0</v>
      </c>
      <c r="D120" s="108">
        <f t="shared" si="3"/>
        <v>347.4255</v>
      </c>
      <c r="E120" s="96">
        <v>347.4255</v>
      </c>
      <c r="F120" s="96">
        <v>47.311399999999999</v>
      </c>
      <c r="G120" s="96">
        <v>0</v>
      </c>
    </row>
    <row r="121" spans="1:7" ht="116.25">
      <c r="A121" s="89" t="s">
        <v>523</v>
      </c>
      <c r="B121" s="95" t="s">
        <v>524</v>
      </c>
      <c r="C121" s="96">
        <v>22.1661</v>
      </c>
      <c r="D121" s="108">
        <f t="shared" si="3"/>
        <v>-5.1403999999999996</v>
      </c>
      <c r="E121" s="96">
        <v>17.025700000000001</v>
      </c>
      <c r="F121" s="96">
        <v>0</v>
      </c>
      <c r="G121" s="96">
        <v>0</v>
      </c>
    </row>
    <row r="122" spans="1:7" ht="116.25">
      <c r="A122" s="89" t="s">
        <v>526</v>
      </c>
      <c r="B122" s="95" t="s">
        <v>525</v>
      </c>
      <c r="C122" s="96">
        <v>0</v>
      </c>
      <c r="D122" s="108">
        <f t="shared" si="3"/>
        <v>5.2886999999999995</v>
      </c>
      <c r="E122" s="96">
        <v>5.2886999999999995</v>
      </c>
      <c r="F122" s="96">
        <v>6.1455000000000002</v>
      </c>
      <c r="G122" s="96">
        <v>0</v>
      </c>
    </row>
    <row r="123" spans="1:7" ht="116.25">
      <c r="A123" s="89" t="s">
        <v>528</v>
      </c>
      <c r="B123" s="95" t="s">
        <v>527</v>
      </c>
      <c r="C123" s="96">
        <v>27.8645</v>
      </c>
      <c r="D123" s="108">
        <f t="shared" si="3"/>
        <v>-5.2886999999999986</v>
      </c>
      <c r="E123" s="96">
        <v>22.575800000000001</v>
      </c>
      <c r="F123" s="96">
        <v>26.233000000000001</v>
      </c>
      <c r="G123" s="96">
        <v>0</v>
      </c>
    </row>
    <row r="124" spans="1:7" ht="116.25">
      <c r="A124" s="89" t="s">
        <v>530</v>
      </c>
      <c r="B124" s="95" t="s">
        <v>529</v>
      </c>
      <c r="C124" s="96">
        <v>13.145899999999999</v>
      </c>
      <c r="D124" s="108">
        <f t="shared" si="3"/>
        <v>0.89649999999999963</v>
      </c>
      <c r="E124" s="96">
        <v>14.042399999999999</v>
      </c>
      <c r="F124" s="96">
        <v>16.3796</v>
      </c>
      <c r="G124" s="96">
        <v>0</v>
      </c>
    </row>
    <row r="125" spans="1:7" ht="162.75">
      <c r="A125" s="89" t="s">
        <v>532</v>
      </c>
      <c r="B125" s="95" t="s">
        <v>531</v>
      </c>
      <c r="C125" s="96">
        <v>40.786199999999994</v>
      </c>
      <c r="D125" s="108">
        <f t="shared" si="3"/>
        <v>0</v>
      </c>
      <c r="E125" s="96">
        <v>40.786199999999994</v>
      </c>
      <c r="F125" s="96">
        <v>40.786199999999994</v>
      </c>
      <c r="G125" s="96">
        <v>40.786199999999994</v>
      </c>
    </row>
    <row r="126" spans="1:7" ht="162.75">
      <c r="A126" s="89" t="s">
        <v>534</v>
      </c>
      <c r="B126" s="95" t="s">
        <v>533</v>
      </c>
      <c r="C126" s="96">
        <v>56.901800000000001</v>
      </c>
      <c r="D126" s="108">
        <f t="shared" si="3"/>
        <v>0</v>
      </c>
      <c r="E126" s="96">
        <v>56.901800000000001</v>
      </c>
      <c r="F126" s="96">
        <v>56.901800000000001</v>
      </c>
      <c r="G126" s="96">
        <v>56.901800000000001</v>
      </c>
    </row>
    <row r="127" spans="1:7" ht="162.75">
      <c r="A127" s="89" t="s">
        <v>536</v>
      </c>
      <c r="B127" s="95" t="s">
        <v>535</v>
      </c>
      <c r="C127" s="96">
        <v>15.815200000000001</v>
      </c>
      <c r="D127" s="108">
        <f t="shared" si="3"/>
        <v>0</v>
      </c>
      <c r="E127" s="96">
        <v>15.815200000000001</v>
      </c>
      <c r="F127" s="96">
        <v>15.815200000000001</v>
      </c>
      <c r="G127" s="96">
        <v>15.815200000000001</v>
      </c>
    </row>
    <row r="128" spans="1:7" ht="162.75">
      <c r="A128" s="89" t="s">
        <v>537</v>
      </c>
      <c r="B128" s="95" t="s">
        <v>538</v>
      </c>
      <c r="C128" s="96">
        <v>27.5808</v>
      </c>
      <c r="D128" s="108">
        <f t="shared" ref="D128:D156" si="4">E128-C128</f>
        <v>0</v>
      </c>
      <c r="E128" s="96">
        <v>27.5808</v>
      </c>
      <c r="F128" s="96">
        <v>27.5808</v>
      </c>
      <c r="G128" s="96">
        <v>27.5808</v>
      </c>
    </row>
    <row r="129" spans="1:7" ht="93">
      <c r="A129" s="89" t="s">
        <v>540</v>
      </c>
      <c r="B129" s="95" t="s">
        <v>539</v>
      </c>
      <c r="C129" s="96">
        <v>10</v>
      </c>
      <c r="D129" s="108">
        <f t="shared" si="4"/>
        <v>-4.5</v>
      </c>
      <c r="E129" s="96">
        <v>5.5</v>
      </c>
      <c r="F129" s="96">
        <v>5.5</v>
      </c>
      <c r="G129" s="96">
        <v>0.27500000000000002</v>
      </c>
    </row>
    <row r="130" spans="1:7" ht="116.25">
      <c r="A130" s="89" t="s">
        <v>541</v>
      </c>
      <c r="B130" s="95" t="s">
        <v>542</v>
      </c>
      <c r="C130" s="96">
        <v>5.4</v>
      </c>
      <c r="D130" s="108">
        <f t="shared" si="4"/>
        <v>0</v>
      </c>
      <c r="E130" s="96">
        <v>5.4</v>
      </c>
      <c r="F130" s="96">
        <v>5.4</v>
      </c>
      <c r="G130" s="96">
        <v>1.5660000000000001</v>
      </c>
    </row>
    <row r="131" spans="1:7" s="106" customFormat="1" ht="23.25">
      <c r="A131" s="100" t="s">
        <v>580</v>
      </c>
      <c r="B131" s="103" t="s">
        <v>684</v>
      </c>
      <c r="C131" s="101">
        <f>SUM(C132:C152)</f>
        <v>11258.829200000002</v>
      </c>
      <c r="D131" s="107">
        <f t="shared" si="4"/>
        <v>-2184.873800000003</v>
      </c>
      <c r="E131" s="101">
        <f>SUM(E132:E152)</f>
        <v>9073.9553999999989</v>
      </c>
      <c r="F131" s="101">
        <f>SUM(F132:F152)</f>
        <v>11321.048199999999</v>
      </c>
      <c r="G131" s="101">
        <f>SUM(G132:G152)</f>
        <v>7919.6633999999995</v>
      </c>
    </row>
    <row r="132" spans="1:7" ht="186">
      <c r="A132" s="89" t="s">
        <v>544</v>
      </c>
      <c r="B132" s="95" t="s">
        <v>543</v>
      </c>
      <c r="C132" s="96">
        <v>17.356999999999999</v>
      </c>
      <c r="D132" s="108">
        <f t="shared" si="4"/>
        <v>-0.42500000000000071</v>
      </c>
      <c r="E132" s="96">
        <v>16.931999999999999</v>
      </c>
      <c r="F132" s="96">
        <v>16.931999999999999</v>
      </c>
      <c r="G132" s="96">
        <v>16.931999999999999</v>
      </c>
    </row>
    <row r="133" spans="1:7" ht="139.5">
      <c r="A133" s="89" t="s">
        <v>546</v>
      </c>
      <c r="B133" s="95" t="s">
        <v>545</v>
      </c>
      <c r="C133" s="96">
        <v>15.5</v>
      </c>
      <c r="D133" s="108">
        <f t="shared" si="4"/>
        <v>-3.5</v>
      </c>
      <c r="E133" s="96">
        <v>12</v>
      </c>
      <c r="F133" s="96">
        <v>7.5</v>
      </c>
      <c r="G133" s="96">
        <v>7.5</v>
      </c>
    </row>
    <row r="134" spans="1:7" ht="116.25">
      <c r="A134" s="89" t="s">
        <v>548</v>
      </c>
      <c r="B134" s="95" t="s">
        <v>547</v>
      </c>
      <c r="C134" s="96">
        <v>1.1428</v>
      </c>
      <c r="D134" s="108">
        <f t="shared" si="4"/>
        <v>6.1600000000000099E-2</v>
      </c>
      <c r="E134" s="96">
        <v>1.2044000000000001</v>
      </c>
      <c r="F134" s="96">
        <v>1.2044000000000001</v>
      </c>
      <c r="G134" s="96">
        <v>1.2044000000000001</v>
      </c>
    </row>
    <row r="135" spans="1:7" ht="116.25">
      <c r="A135" s="89" t="s">
        <v>550</v>
      </c>
      <c r="B135" s="95" t="s">
        <v>549</v>
      </c>
      <c r="C135" s="96">
        <v>3.6</v>
      </c>
      <c r="D135" s="108">
        <f t="shared" si="4"/>
        <v>1.2699999999999712E-2</v>
      </c>
      <c r="E135" s="96">
        <v>3.6126999999999998</v>
      </c>
      <c r="F135" s="96">
        <v>3.6126999999999998</v>
      </c>
      <c r="G135" s="96">
        <v>3.6126999999999998</v>
      </c>
    </row>
    <row r="136" spans="1:7" ht="162.75">
      <c r="A136" s="89" t="s">
        <v>552</v>
      </c>
      <c r="B136" s="95" t="s">
        <v>551</v>
      </c>
      <c r="C136" s="96">
        <v>12</v>
      </c>
      <c r="D136" s="108">
        <f t="shared" si="4"/>
        <v>4</v>
      </c>
      <c r="E136" s="96">
        <v>16</v>
      </c>
      <c r="F136" s="96">
        <v>16</v>
      </c>
      <c r="G136" s="96">
        <v>16</v>
      </c>
    </row>
    <row r="137" spans="1:7" ht="162.75">
      <c r="A137" s="89" t="s">
        <v>21</v>
      </c>
      <c r="B137" s="95" t="s">
        <v>553</v>
      </c>
      <c r="C137" s="96">
        <v>321.70999999999998</v>
      </c>
      <c r="D137" s="108">
        <f t="shared" si="4"/>
        <v>-180.50099999999998</v>
      </c>
      <c r="E137" s="96">
        <v>141.209</v>
      </c>
      <c r="F137" s="96">
        <v>141.209</v>
      </c>
      <c r="G137" s="96">
        <v>0</v>
      </c>
    </row>
    <row r="138" spans="1:7" ht="139.5">
      <c r="A138" s="89" t="s">
        <v>23</v>
      </c>
      <c r="B138" s="95" t="s">
        <v>554</v>
      </c>
      <c r="C138" s="96">
        <v>2839.5337000000004</v>
      </c>
      <c r="D138" s="108">
        <f t="shared" si="4"/>
        <v>-482.49990000000071</v>
      </c>
      <c r="E138" s="96">
        <v>2357.0337999999997</v>
      </c>
      <c r="F138" s="96">
        <v>2248.4222</v>
      </c>
      <c r="G138" s="96">
        <v>2562.1651000000002</v>
      </c>
    </row>
    <row r="139" spans="1:7" ht="162.75">
      <c r="A139" s="89" t="s">
        <v>25</v>
      </c>
      <c r="B139" s="95" t="s">
        <v>555</v>
      </c>
      <c r="C139" s="96">
        <v>895.54349999999999</v>
      </c>
      <c r="D139" s="108">
        <f t="shared" si="4"/>
        <v>-387.32759999999996</v>
      </c>
      <c r="E139" s="96">
        <v>508.21590000000003</v>
      </c>
      <c r="F139" s="96">
        <v>1271.1738</v>
      </c>
      <c r="G139" s="96">
        <v>2399.2872000000002</v>
      </c>
    </row>
    <row r="140" spans="1:7" ht="186">
      <c r="A140" s="89" t="s">
        <v>27</v>
      </c>
      <c r="B140" s="95" t="s">
        <v>556</v>
      </c>
      <c r="C140" s="96">
        <v>351.35429999999997</v>
      </c>
      <c r="D140" s="108">
        <f t="shared" si="4"/>
        <v>617.5634</v>
      </c>
      <c r="E140" s="96">
        <v>968.91769999999997</v>
      </c>
      <c r="F140" s="96">
        <v>3482.971</v>
      </c>
      <c r="G140" s="96">
        <v>1000</v>
      </c>
    </row>
    <row r="141" spans="1:7" ht="162.75">
      <c r="A141" s="89" t="s">
        <v>674</v>
      </c>
      <c r="B141" s="95" t="s">
        <v>675</v>
      </c>
      <c r="C141" s="96">
        <v>528.93259999999998</v>
      </c>
      <c r="D141" s="108">
        <f t="shared" si="4"/>
        <v>28.91579999999999</v>
      </c>
      <c r="E141" s="96">
        <v>557.84839999999997</v>
      </c>
      <c r="F141" s="96">
        <v>398.13490000000002</v>
      </c>
      <c r="G141" s="96">
        <v>354.86509999999998</v>
      </c>
    </row>
    <row r="142" spans="1:7" ht="162.75">
      <c r="A142" s="89" t="s">
        <v>259</v>
      </c>
      <c r="B142" s="95" t="s">
        <v>676</v>
      </c>
      <c r="C142" s="96">
        <v>3071.2477000000003</v>
      </c>
      <c r="D142" s="108">
        <f t="shared" si="4"/>
        <v>-1788.1802000000002</v>
      </c>
      <c r="E142" s="96">
        <v>1283.0675000000001</v>
      </c>
      <c r="F142" s="96">
        <v>0</v>
      </c>
      <c r="G142" s="96">
        <v>0</v>
      </c>
    </row>
    <row r="143" spans="1:7" ht="162.75">
      <c r="A143" s="89" t="s">
        <v>557</v>
      </c>
      <c r="B143" s="95" t="s">
        <v>681</v>
      </c>
      <c r="C143" s="96">
        <v>753.58159999999998</v>
      </c>
      <c r="D143" s="108">
        <f t="shared" si="4"/>
        <v>-753.58159999999998</v>
      </c>
      <c r="E143" s="96">
        <v>0</v>
      </c>
      <c r="F143" s="96">
        <v>0</v>
      </c>
      <c r="G143" s="96">
        <v>0</v>
      </c>
    </row>
    <row r="144" spans="1:7" ht="162.75">
      <c r="A144" s="89" t="s">
        <v>258</v>
      </c>
      <c r="B144" s="95" t="s">
        <v>677</v>
      </c>
      <c r="C144" s="96">
        <v>230.4145</v>
      </c>
      <c r="D144" s="108">
        <f t="shared" si="4"/>
        <v>903.60829999999999</v>
      </c>
      <c r="E144" s="96">
        <v>1134.0228</v>
      </c>
      <c r="F144" s="96">
        <v>1320.8781999999999</v>
      </c>
      <c r="G144" s="96">
        <v>0</v>
      </c>
    </row>
    <row r="145" spans="1:7" ht="162.75">
      <c r="A145" s="89" t="s">
        <v>257</v>
      </c>
      <c r="B145" s="95" t="s">
        <v>678</v>
      </c>
      <c r="C145" s="96">
        <v>394.77140000000003</v>
      </c>
      <c r="D145" s="108">
        <f t="shared" si="4"/>
        <v>-253.58960000000005</v>
      </c>
      <c r="E145" s="96">
        <v>141.18179999999998</v>
      </c>
      <c r="F145" s="96">
        <v>544.59839999999997</v>
      </c>
      <c r="G145" s="96">
        <v>0</v>
      </c>
    </row>
    <row r="146" spans="1:7" ht="162.75">
      <c r="A146" s="89" t="s">
        <v>28</v>
      </c>
      <c r="B146" s="95" t="s">
        <v>558</v>
      </c>
      <c r="C146" s="96">
        <v>1013.7</v>
      </c>
      <c r="D146" s="108">
        <f t="shared" si="4"/>
        <v>-64.200000000000045</v>
      </c>
      <c r="E146" s="96">
        <v>949.5</v>
      </c>
      <c r="F146" s="96">
        <v>1000</v>
      </c>
      <c r="G146" s="96">
        <v>1000</v>
      </c>
    </row>
    <row r="147" spans="1:7" ht="348.75">
      <c r="A147" s="89" t="s">
        <v>29</v>
      </c>
      <c r="B147" s="95" t="s">
        <v>559</v>
      </c>
      <c r="C147" s="96">
        <v>472.488</v>
      </c>
      <c r="D147" s="108">
        <f t="shared" si="4"/>
        <v>39.565599999999961</v>
      </c>
      <c r="E147" s="96">
        <v>512.05359999999996</v>
      </c>
      <c r="F147" s="96">
        <v>499.9101</v>
      </c>
      <c r="G147" s="96">
        <v>499.9101</v>
      </c>
    </row>
    <row r="148" spans="1:7" ht="139.5">
      <c r="A148" s="89" t="s">
        <v>31</v>
      </c>
      <c r="B148" s="95" t="s">
        <v>560</v>
      </c>
      <c r="C148" s="96">
        <v>35.524999999999999</v>
      </c>
      <c r="D148" s="108">
        <f t="shared" si="4"/>
        <v>40.000000000000007</v>
      </c>
      <c r="E148" s="96">
        <v>75.525000000000006</v>
      </c>
      <c r="F148" s="96">
        <v>35.524999999999999</v>
      </c>
      <c r="G148" s="96">
        <v>35.524999999999999</v>
      </c>
    </row>
    <row r="149" spans="1:7" ht="209.25">
      <c r="A149" s="89" t="s">
        <v>679</v>
      </c>
      <c r="B149" s="95" t="s">
        <v>680</v>
      </c>
      <c r="C149" s="96">
        <v>257.93700000000001</v>
      </c>
      <c r="D149" s="108">
        <f t="shared" si="4"/>
        <v>36.861999999999966</v>
      </c>
      <c r="E149" s="96">
        <v>294.79899999999998</v>
      </c>
      <c r="F149" s="96">
        <v>310.31470000000002</v>
      </c>
      <c r="G149" s="96">
        <v>0</v>
      </c>
    </row>
    <row r="150" spans="1:7" ht="162.75">
      <c r="A150" s="89" t="s">
        <v>32</v>
      </c>
      <c r="B150" s="95" t="s">
        <v>561</v>
      </c>
      <c r="C150" s="96">
        <v>38.543900000000001</v>
      </c>
      <c r="D150" s="108">
        <f t="shared" si="4"/>
        <v>8.1700000000000017</v>
      </c>
      <c r="E150" s="96">
        <v>46.713900000000002</v>
      </c>
      <c r="F150" s="96">
        <v>18.543900000000001</v>
      </c>
      <c r="G150" s="96">
        <v>18.543900000000001</v>
      </c>
    </row>
    <row r="151" spans="1:7" ht="139.5">
      <c r="A151" s="89" t="s">
        <v>563</v>
      </c>
      <c r="B151" s="95" t="s">
        <v>562</v>
      </c>
      <c r="C151" s="96">
        <v>3.9461999999999997</v>
      </c>
      <c r="D151" s="108">
        <f t="shared" si="4"/>
        <v>0.17169999999999996</v>
      </c>
      <c r="E151" s="96">
        <v>4.1178999999999997</v>
      </c>
      <c r="F151" s="96">
        <v>4.1178999999999997</v>
      </c>
      <c r="G151" s="96">
        <v>4.1178999999999997</v>
      </c>
    </row>
    <row r="152" spans="1:7" ht="162.75">
      <c r="A152" s="89" t="s">
        <v>565</v>
      </c>
      <c r="B152" s="95" t="s">
        <v>564</v>
      </c>
      <c r="C152" s="96">
        <v>0</v>
      </c>
      <c r="D152" s="108">
        <f t="shared" si="4"/>
        <v>50</v>
      </c>
      <c r="E152" s="96">
        <v>50</v>
      </c>
      <c r="F152" s="96">
        <v>0</v>
      </c>
      <c r="G152" s="96">
        <v>0</v>
      </c>
    </row>
    <row r="153" spans="1:7" s="106" customFormat="1" ht="23.25">
      <c r="A153" s="100" t="s">
        <v>581</v>
      </c>
      <c r="B153" s="103" t="s">
        <v>590</v>
      </c>
      <c r="C153" s="101">
        <f>C154+C155</f>
        <v>2.0499999999999998</v>
      </c>
      <c r="D153" s="107">
        <f t="shared" si="4"/>
        <v>298.71820000000002</v>
      </c>
      <c r="E153" s="101">
        <f>E154+E155</f>
        <v>300.76820000000004</v>
      </c>
      <c r="F153" s="101">
        <f>F154+F155</f>
        <v>313.56790000000001</v>
      </c>
      <c r="G153" s="101">
        <f>G154+G155</f>
        <v>15.6784</v>
      </c>
    </row>
    <row r="154" spans="1:7" ht="162.75">
      <c r="A154" s="89" t="s">
        <v>566</v>
      </c>
      <c r="B154" s="95" t="s">
        <v>567</v>
      </c>
      <c r="C154" s="96">
        <v>2.0499999999999998</v>
      </c>
      <c r="D154" s="108">
        <f t="shared" si="4"/>
        <v>2.2999999999999998</v>
      </c>
      <c r="E154" s="96">
        <v>4.3499999999999996</v>
      </c>
      <c r="F154" s="96">
        <v>0</v>
      </c>
      <c r="G154" s="96">
        <v>0</v>
      </c>
    </row>
    <row r="155" spans="1:7" ht="116.25">
      <c r="A155" s="89" t="s">
        <v>569</v>
      </c>
      <c r="B155" s="95" t="s">
        <v>568</v>
      </c>
      <c r="C155" s="96">
        <v>0</v>
      </c>
      <c r="D155" s="108">
        <f t="shared" si="4"/>
        <v>296.41820000000001</v>
      </c>
      <c r="E155" s="96">
        <v>296.41820000000001</v>
      </c>
      <c r="F155" s="96">
        <v>313.56790000000001</v>
      </c>
      <c r="G155" s="96">
        <v>15.6784</v>
      </c>
    </row>
    <row r="156" spans="1:7" s="106" customFormat="1" ht="23.25">
      <c r="A156" s="255" t="s">
        <v>179</v>
      </c>
      <c r="B156" s="256"/>
      <c r="C156" s="101">
        <f>C8+C26+C38+C62+C73+C84+C93+C95+C97+C108+C131+C153</f>
        <v>42898.894800000002</v>
      </c>
      <c r="D156" s="107">
        <f t="shared" si="4"/>
        <v>-17851.737300000001</v>
      </c>
      <c r="E156" s="101">
        <f>E8+E26+E38+E62+E73+E84+E93+E95+E97+E108+E131+E153</f>
        <v>25047.157500000001</v>
      </c>
      <c r="F156" s="101">
        <f>F8+F26+F38+F62+F73+F84+F93+F95+F97+F108+F131+F153</f>
        <v>23885.476900000001</v>
      </c>
      <c r="G156" s="101">
        <f>G8+G26+G38+G62+G73+G84+G93+G95+G97+G108+G131+G153</f>
        <v>12861.142600000001</v>
      </c>
    </row>
  </sheetData>
  <mergeCells count="7">
    <mergeCell ref="A156:B156"/>
    <mergeCell ref="A4:G4"/>
    <mergeCell ref="A6:A7"/>
    <mergeCell ref="B6:B7"/>
    <mergeCell ref="C6:C7"/>
    <mergeCell ref="D6:D7"/>
    <mergeCell ref="E6:G6"/>
  </mergeCells>
  <printOptions horizontalCentered="1"/>
  <pageMargins left="0.39370078740157483" right="0.39370078740157483" top="0.59055118110236227" bottom="0.39370078740157483" header="0.23622047244094491" footer="0.23622047244094491"/>
  <pageSetup paperSize="9" scale="43" fitToHeight="0" orientation="portrait" r:id="rId1"/>
  <headerFooter differentFirst="1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/>
    <outlinePr summaryBelow="0"/>
    <pageSetUpPr fitToPage="1"/>
  </sheetPr>
  <dimension ref="A1:F37"/>
  <sheetViews>
    <sheetView view="pageBreakPreview" zoomScale="70" zoomScaleNormal="70" zoomScaleSheetLayoutView="70" workbookViewId="0">
      <selection activeCell="F3" sqref="F3"/>
    </sheetView>
  </sheetViews>
  <sheetFormatPr defaultColWidth="7.44140625" defaultRowHeight="15" outlineLevelRow="1" outlineLevelCol="1"/>
  <cols>
    <col min="1" max="1" width="83" style="2" customWidth="1"/>
    <col min="2" max="2" width="10.77734375" style="3" customWidth="1"/>
    <col min="3" max="3" width="5.44140625" style="3" customWidth="1"/>
    <col min="4" max="6" width="9.21875" style="4" customWidth="1" outlineLevel="1"/>
    <col min="7" max="256" width="7.44140625" style="149"/>
    <col min="257" max="257" width="83" style="149" customWidth="1"/>
    <col min="258" max="258" width="10.77734375" style="149" customWidth="1"/>
    <col min="259" max="259" width="5.44140625" style="149" customWidth="1"/>
    <col min="260" max="262" width="9.21875" style="149" customWidth="1"/>
    <col min="263" max="512" width="7.44140625" style="149"/>
    <col min="513" max="513" width="83" style="149" customWidth="1"/>
    <col min="514" max="514" width="10.77734375" style="149" customWidth="1"/>
    <col min="515" max="515" width="5.44140625" style="149" customWidth="1"/>
    <col min="516" max="518" width="9.21875" style="149" customWidth="1"/>
    <col min="519" max="768" width="7.44140625" style="149"/>
    <col min="769" max="769" width="83" style="149" customWidth="1"/>
    <col min="770" max="770" width="10.77734375" style="149" customWidth="1"/>
    <col min="771" max="771" width="5.44140625" style="149" customWidth="1"/>
    <col min="772" max="774" width="9.21875" style="149" customWidth="1"/>
    <col min="775" max="1024" width="7.44140625" style="149"/>
    <col min="1025" max="1025" width="83" style="149" customWidth="1"/>
    <col min="1026" max="1026" width="10.77734375" style="149" customWidth="1"/>
    <col min="1027" max="1027" width="5.44140625" style="149" customWidth="1"/>
    <col min="1028" max="1030" width="9.21875" style="149" customWidth="1"/>
    <col min="1031" max="1280" width="7.44140625" style="149"/>
    <col min="1281" max="1281" width="83" style="149" customWidth="1"/>
    <col min="1282" max="1282" width="10.77734375" style="149" customWidth="1"/>
    <col min="1283" max="1283" width="5.44140625" style="149" customWidth="1"/>
    <col min="1284" max="1286" width="9.21875" style="149" customWidth="1"/>
    <col min="1287" max="1536" width="7.44140625" style="149"/>
    <col min="1537" max="1537" width="83" style="149" customWidth="1"/>
    <col min="1538" max="1538" width="10.77734375" style="149" customWidth="1"/>
    <col min="1539" max="1539" width="5.44140625" style="149" customWidth="1"/>
    <col min="1540" max="1542" width="9.21875" style="149" customWidth="1"/>
    <col min="1543" max="1792" width="7.44140625" style="149"/>
    <col min="1793" max="1793" width="83" style="149" customWidth="1"/>
    <col min="1794" max="1794" width="10.77734375" style="149" customWidth="1"/>
    <col min="1795" max="1795" width="5.44140625" style="149" customWidth="1"/>
    <col min="1796" max="1798" width="9.21875" style="149" customWidth="1"/>
    <col min="1799" max="2048" width="7.44140625" style="149"/>
    <col min="2049" max="2049" width="83" style="149" customWidth="1"/>
    <col min="2050" max="2050" width="10.77734375" style="149" customWidth="1"/>
    <col min="2051" max="2051" width="5.44140625" style="149" customWidth="1"/>
    <col min="2052" max="2054" width="9.21875" style="149" customWidth="1"/>
    <col min="2055" max="2304" width="7.44140625" style="149"/>
    <col min="2305" max="2305" width="83" style="149" customWidth="1"/>
    <col min="2306" max="2306" width="10.77734375" style="149" customWidth="1"/>
    <col min="2307" max="2307" width="5.44140625" style="149" customWidth="1"/>
    <col min="2308" max="2310" width="9.21875" style="149" customWidth="1"/>
    <col min="2311" max="2560" width="7.44140625" style="149"/>
    <col min="2561" max="2561" width="83" style="149" customWidth="1"/>
    <col min="2562" max="2562" width="10.77734375" style="149" customWidth="1"/>
    <col min="2563" max="2563" width="5.44140625" style="149" customWidth="1"/>
    <col min="2564" max="2566" width="9.21875" style="149" customWidth="1"/>
    <col min="2567" max="2816" width="7.44140625" style="149"/>
    <col min="2817" max="2817" width="83" style="149" customWidth="1"/>
    <col min="2818" max="2818" width="10.77734375" style="149" customWidth="1"/>
    <col min="2819" max="2819" width="5.44140625" style="149" customWidth="1"/>
    <col min="2820" max="2822" width="9.21875" style="149" customWidth="1"/>
    <col min="2823" max="3072" width="7.44140625" style="149"/>
    <col min="3073" max="3073" width="83" style="149" customWidth="1"/>
    <col min="3074" max="3074" width="10.77734375" style="149" customWidth="1"/>
    <col min="3075" max="3075" width="5.44140625" style="149" customWidth="1"/>
    <col min="3076" max="3078" width="9.21875" style="149" customWidth="1"/>
    <col min="3079" max="3328" width="7.44140625" style="149"/>
    <col min="3329" max="3329" width="83" style="149" customWidth="1"/>
    <col min="3330" max="3330" width="10.77734375" style="149" customWidth="1"/>
    <col min="3331" max="3331" width="5.44140625" style="149" customWidth="1"/>
    <col min="3332" max="3334" width="9.21875" style="149" customWidth="1"/>
    <col min="3335" max="3584" width="7.44140625" style="149"/>
    <col min="3585" max="3585" width="83" style="149" customWidth="1"/>
    <col min="3586" max="3586" width="10.77734375" style="149" customWidth="1"/>
    <col min="3587" max="3587" width="5.44140625" style="149" customWidth="1"/>
    <col min="3588" max="3590" width="9.21875" style="149" customWidth="1"/>
    <col min="3591" max="3840" width="7.44140625" style="149"/>
    <col min="3841" max="3841" width="83" style="149" customWidth="1"/>
    <col min="3842" max="3842" width="10.77734375" style="149" customWidth="1"/>
    <col min="3843" max="3843" width="5.44140625" style="149" customWidth="1"/>
    <col min="3844" max="3846" width="9.21875" style="149" customWidth="1"/>
    <col min="3847" max="4096" width="7.44140625" style="149"/>
    <col min="4097" max="4097" width="83" style="149" customWidth="1"/>
    <col min="4098" max="4098" width="10.77734375" style="149" customWidth="1"/>
    <col min="4099" max="4099" width="5.44140625" style="149" customWidth="1"/>
    <col min="4100" max="4102" width="9.21875" style="149" customWidth="1"/>
    <col min="4103" max="4352" width="7.44140625" style="149"/>
    <col min="4353" max="4353" width="83" style="149" customWidth="1"/>
    <col min="4354" max="4354" width="10.77734375" style="149" customWidth="1"/>
    <col min="4355" max="4355" width="5.44140625" style="149" customWidth="1"/>
    <col min="4356" max="4358" width="9.21875" style="149" customWidth="1"/>
    <col min="4359" max="4608" width="7.44140625" style="149"/>
    <col min="4609" max="4609" width="83" style="149" customWidth="1"/>
    <col min="4610" max="4610" width="10.77734375" style="149" customWidth="1"/>
    <col min="4611" max="4611" width="5.44140625" style="149" customWidth="1"/>
    <col min="4612" max="4614" width="9.21875" style="149" customWidth="1"/>
    <col min="4615" max="4864" width="7.44140625" style="149"/>
    <col min="4865" max="4865" width="83" style="149" customWidth="1"/>
    <col min="4866" max="4866" width="10.77734375" style="149" customWidth="1"/>
    <col min="4867" max="4867" width="5.44140625" style="149" customWidth="1"/>
    <col min="4868" max="4870" width="9.21875" style="149" customWidth="1"/>
    <col min="4871" max="5120" width="7.44140625" style="149"/>
    <col min="5121" max="5121" width="83" style="149" customWidth="1"/>
    <col min="5122" max="5122" width="10.77734375" style="149" customWidth="1"/>
    <col min="5123" max="5123" width="5.44140625" style="149" customWidth="1"/>
    <col min="5124" max="5126" width="9.21875" style="149" customWidth="1"/>
    <col min="5127" max="5376" width="7.44140625" style="149"/>
    <col min="5377" max="5377" width="83" style="149" customWidth="1"/>
    <col min="5378" max="5378" width="10.77734375" style="149" customWidth="1"/>
    <col min="5379" max="5379" width="5.44140625" style="149" customWidth="1"/>
    <col min="5380" max="5382" width="9.21875" style="149" customWidth="1"/>
    <col min="5383" max="5632" width="7.44140625" style="149"/>
    <col min="5633" max="5633" width="83" style="149" customWidth="1"/>
    <col min="5634" max="5634" width="10.77734375" style="149" customWidth="1"/>
    <col min="5635" max="5635" width="5.44140625" style="149" customWidth="1"/>
    <col min="5636" max="5638" width="9.21875" style="149" customWidth="1"/>
    <col min="5639" max="5888" width="7.44140625" style="149"/>
    <col min="5889" max="5889" width="83" style="149" customWidth="1"/>
    <col min="5890" max="5890" width="10.77734375" style="149" customWidth="1"/>
    <col min="5891" max="5891" width="5.44140625" style="149" customWidth="1"/>
    <col min="5892" max="5894" width="9.21875" style="149" customWidth="1"/>
    <col min="5895" max="6144" width="7.44140625" style="149"/>
    <col min="6145" max="6145" width="83" style="149" customWidth="1"/>
    <col min="6146" max="6146" width="10.77734375" style="149" customWidth="1"/>
    <col min="6147" max="6147" width="5.44140625" style="149" customWidth="1"/>
    <col min="6148" max="6150" width="9.21875" style="149" customWidth="1"/>
    <col min="6151" max="6400" width="7.44140625" style="149"/>
    <col min="6401" max="6401" width="83" style="149" customWidth="1"/>
    <col min="6402" max="6402" width="10.77734375" style="149" customWidth="1"/>
    <col min="6403" max="6403" width="5.44140625" style="149" customWidth="1"/>
    <col min="6404" max="6406" width="9.21875" style="149" customWidth="1"/>
    <col min="6407" max="6656" width="7.44140625" style="149"/>
    <col min="6657" max="6657" width="83" style="149" customWidth="1"/>
    <col min="6658" max="6658" width="10.77734375" style="149" customWidth="1"/>
    <col min="6659" max="6659" width="5.44140625" style="149" customWidth="1"/>
    <col min="6660" max="6662" width="9.21875" style="149" customWidth="1"/>
    <col min="6663" max="6912" width="7.44140625" style="149"/>
    <col min="6913" max="6913" width="83" style="149" customWidth="1"/>
    <col min="6914" max="6914" width="10.77734375" style="149" customWidth="1"/>
    <col min="6915" max="6915" width="5.44140625" style="149" customWidth="1"/>
    <col min="6916" max="6918" width="9.21875" style="149" customWidth="1"/>
    <col min="6919" max="7168" width="7.44140625" style="149"/>
    <col min="7169" max="7169" width="83" style="149" customWidth="1"/>
    <col min="7170" max="7170" width="10.77734375" style="149" customWidth="1"/>
    <col min="7171" max="7171" width="5.44140625" style="149" customWidth="1"/>
    <col min="7172" max="7174" width="9.21875" style="149" customWidth="1"/>
    <col min="7175" max="7424" width="7.44140625" style="149"/>
    <col min="7425" max="7425" width="83" style="149" customWidth="1"/>
    <col min="7426" max="7426" width="10.77734375" style="149" customWidth="1"/>
    <col min="7427" max="7427" width="5.44140625" style="149" customWidth="1"/>
    <col min="7428" max="7430" width="9.21875" style="149" customWidth="1"/>
    <col min="7431" max="7680" width="7.44140625" style="149"/>
    <col min="7681" max="7681" width="83" style="149" customWidth="1"/>
    <col min="7682" max="7682" width="10.77734375" style="149" customWidth="1"/>
    <col min="7683" max="7683" width="5.44140625" style="149" customWidth="1"/>
    <col min="7684" max="7686" width="9.21875" style="149" customWidth="1"/>
    <col min="7687" max="7936" width="7.44140625" style="149"/>
    <col min="7937" max="7937" width="83" style="149" customWidth="1"/>
    <col min="7938" max="7938" width="10.77734375" style="149" customWidth="1"/>
    <col min="7939" max="7939" width="5.44140625" style="149" customWidth="1"/>
    <col min="7940" max="7942" width="9.21875" style="149" customWidth="1"/>
    <col min="7943" max="8192" width="7.44140625" style="149"/>
    <col min="8193" max="8193" width="83" style="149" customWidth="1"/>
    <col min="8194" max="8194" width="10.77734375" style="149" customWidth="1"/>
    <col min="8195" max="8195" width="5.44140625" style="149" customWidth="1"/>
    <col min="8196" max="8198" width="9.21875" style="149" customWidth="1"/>
    <col min="8199" max="8448" width="7.44140625" style="149"/>
    <col min="8449" max="8449" width="83" style="149" customWidth="1"/>
    <col min="8450" max="8450" width="10.77734375" style="149" customWidth="1"/>
    <col min="8451" max="8451" width="5.44140625" style="149" customWidth="1"/>
    <col min="8452" max="8454" width="9.21875" style="149" customWidth="1"/>
    <col min="8455" max="8704" width="7.44140625" style="149"/>
    <col min="8705" max="8705" width="83" style="149" customWidth="1"/>
    <col min="8706" max="8706" width="10.77734375" style="149" customWidth="1"/>
    <col min="8707" max="8707" width="5.44140625" style="149" customWidth="1"/>
    <col min="8708" max="8710" width="9.21875" style="149" customWidth="1"/>
    <col min="8711" max="8960" width="7.44140625" style="149"/>
    <col min="8961" max="8961" width="83" style="149" customWidth="1"/>
    <col min="8962" max="8962" width="10.77734375" style="149" customWidth="1"/>
    <col min="8963" max="8963" width="5.44140625" style="149" customWidth="1"/>
    <col min="8964" max="8966" width="9.21875" style="149" customWidth="1"/>
    <col min="8967" max="9216" width="7.44140625" style="149"/>
    <col min="9217" max="9217" width="83" style="149" customWidth="1"/>
    <col min="9218" max="9218" width="10.77734375" style="149" customWidth="1"/>
    <col min="9219" max="9219" width="5.44140625" style="149" customWidth="1"/>
    <col min="9220" max="9222" width="9.21875" style="149" customWidth="1"/>
    <col min="9223" max="9472" width="7.44140625" style="149"/>
    <col min="9473" max="9473" width="83" style="149" customWidth="1"/>
    <col min="9474" max="9474" width="10.77734375" style="149" customWidth="1"/>
    <col min="9475" max="9475" width="5.44140625" style="149" customWidth="1"/>
    <col min="9476" max="9478" width="9.21875" style="149" customWidth="1"/>
    <col min="9479" max="9728" width="7.44140625" style="149"/>
    <col min="9729" max="9729" width="83" style="149" customWidth="1"/>
    <col min="9730" max="9730" width="10.77734375" style="149" customWidth="1"/>
    <col min="9731" max="9731" width="5.44140625" style="149" customWidth="1"/>
    <col min="9732" max="9734" width="9.21875" style="149" customWidth="1"/>
    <col min="9735" max="9984" width="7.44140625" style="149"/>
    <col min="9985" max="9985" width="83" style="149" customWidth="1"/>
    <col min="9986" max="9986" width="10.77734375" style="149" customWidth="1"/>
    <col min="9987" max="9987" width="5.44140625" style="149" customWidth="1"/>
    <col min="9988" max="9990" width="9.21875" style="149" customWidth="1"/>
    <col min="9991" max="10240" width="7.44140625" style="149"/>
    <col min="10241" max="10241" width="83" style="149" customWidth="1"/>
    <col min="10242" max="10242" width="10.77734375" style="149" customWidth="1"/>
    <col min="10243" max="10243" width="5.44140625" style="149" customWidth="1"/>
    <col min="10244" max="10246" width="9.21875" style="149" customWidth="1"/>
    <col min="10247" max="10496" width="7.44140625" style="149"/>
    <col min="10497" max="10497" width="83" style="149" customWidth="1"/>
    <col min="10498" max="10498" width="10.77734375" style="149" customWidth="1"/>
    <col min="10499" max="10499" width="5.44140625" style="149" customWidth="1"/>
    <col min="10500" max="10502" width="9.21875" style="149" customWidth="1"/>
    <col min="10503" max="10752" width="7.44140625" style="149"/>
    <col min="10753" max="10753" width="83" style="149" customWidth="1"/>
    <col min="10754" max="10754" width="10.77734375" style="149" customWidth="1"/>
    <col min="10755" max="10755" width="5.44140625" style="149" customWidth="1"/>
    <col min="10756" max="10758" width="9.21875" style="149" customWidth="1"/>
    <col min="10759" max="11008" width="7.44140625" style="149"/>
    <col min="11009" max="11009" width="83" style="149" customWidth="1"/>
    <col min="11010" max="11010" width="10.77734375" style="149" customWidth="1"/>
    <col min="11011" max="11011" width="5.44140625" style="149" customWidth="1"/>
    <col min="11012" max="11014" width="9.21875" style="149" customWidth="1"/>
    <col min="11015" max="11264" width="7.44140625" style="149"/>
    <col min="11265" max="11265" width="83" style="149" customWidth="1"/>
    <col min="11266" max="11266" width="10.77734375" style="149" customWidth="1"/>
    <col min="11267" max="11267" width="5.44140625" style="149" customWidth="1"/>
    <col min="11268" max="11270" width="9.21875" style="149" customWidth="1"/>
    <col min="11271" max="11520" width="7.44140625" style="149"/>
    <col min="11521" max="11521" width="83" style="149" customWidth="1"/>
    <col min="11522" max="11522" width="10.77734375" style="149" customWidth="1"/>
    <col min="11523" max="11523" width="5.44140625" style="149" customWidth="1"/>
    <col min="11524" max="11526" width="9.21875" style="149" customWidth="1"/>
    <col min="11527" max="11776" width="7.44140625" style="149"/>
    <col min="11777" max="11777" width="83" style="149" customWidth="1"/>
    <col min="11778" max="11778" width="10.77734375" style="149" customWidth="1"/>
    <col min="11779" max="11779" width="5.44140625" style="149" customWidth="1"/>
    <col min="11780" max="11782" width="9.21875" style="149" customWidth="1"/>
    <col min="11783" max="12032" width="7.44140625" style="149"/>
    <col min="12033" max="12033" width="83" style="149" customWidth="1"/>
    <col min="12034" max="12034" width="10.77734375" style="149" customWidth="1"/>
    <col min="12035" max="12035" width="5.44140625" style="149" customWidth="1"/>
    <col min="12036" max="12038" width="9.21875" style="149" customWidth="1"/>
    <col min="12039" max="12288" width="7.44140625" style="149"/>
    <col min="12289" max="12289" width="83" style="149" customWidth="1"/>
    <col min="12290" max="12290" width="10.77734375" style="149" customWidth="1"/>
    <col min="12291" max="12291" width="5.44140625" style="149" customWidth="1"/>
    <col min="12292" max="12294" width="9.21875" style="149" customWidth="1"/>
    <col min="12295" max="12544" width="7.44140625" style="149"/>
    <col min="12545" max="12545" width="83" style="149" customWidth="1"/>
    <col min="12546" max="12546" width="10.77734375" style="149" customWidth="1"/>
    <col min="12547" max="12547" width="5.44140625" style="149" customWidth="1"/>
    <col min="12548" max="12550" width="9.21875" style="149" customWidth="1"/>
    <col min="12551" max="12800" width="7.44140625" style="149"/>
    <col min="12801" max="12801" width="83" style="149" customWidth="1"/>
    <col min="12802" max="12802" width="10.77734375" style="149" customWidth="1"/>
    <col min="12803" max="12803" width="5.44140625" style="149" customWidth="1"/>
    <col min="12804" max="12806" width="9.21875" style="149" customWidth="1"/>
    <col min="12807" max="13056" width="7.44140625" style="149"/>
    <col min="13057" max="13057" width="83" style="149" customWidth="1"/>
    <col min="13058" max="13058" width="10.77734375" style="149" customWidth="1"/>
    <col min="13059" max="13059" width="5.44140625" style="149" customWidth="1"/>
    <col min="13060" max="13062" width="9.21875" style="149" customWidth="1"/>
    <col min="13063" max="13312" width="7.44140625" style="149"/>
    <col min="13313" max="13313" width="83" style="149" customWidth="1"/>
    <col min="13314" max="13314" width="10.77734375" style="149" customWidth="1"/>
    <col min="13315" max="13315" width="5.44140625" style="149" customWidth="1"/>
    <col min="13316" max="13318" width="9.21875" style="149" customWidth="1"/>
    <col min="13319" max="13568" width="7.44140625" style="149"/>
    <col min="13569" max="13569" width="83" style="149" customWidth="1"/>
    <col min="13570" max="13570" width="10.77734375" style="149" customWidth="1"/>
    <col min="13571" max="13571" width="5.44140625" style="149" customWidth="1"/>
    <col min="13572" max="13574" width="9.21875" style="149" customWidth="1"/>
    <col min="13575" max="13824" width="7.44140625" style="149"/>
    <col min="13825" max="13825" width="83" style="149" customWidth="1"/>
    <col min="13826" max="13826" width="10.77734375" style="149" customWidth="1"/>
    <col min="13827" max="13827" width="5.44140625" style="149" customWidth="1"/>
    <col min="13828" max="13830" width="9.21875" style="149" customWidth="1"/>
    <col min="13831" max="14080" width="7.44140625" style="149"/>
    <col min="14081" max="14081" width="83" style="149" customWidth="1"/>
    <col min="14082" max="14082" width="10.77734375" style="149" customWidth="1"/>
    <col min="14083" max="14083" width="5.44140625" style="149" customWidth="1"/>
    <col min="14084" max="14086" width="9.21875" style="149" customWidth="1"/>
    <col min="14087" max="14336" width="7.44140625" style="149"/>
    <col min="14337" max="14337" width="83" style="149" customWidth="1"/>
    <col min="14338" max="14338" width="10.77734375" style="149" customWidth="1"/>
    <col min="14339" max="14339" width="5.44140625" style="149" customWidth="1"/>
    <col min="14340" max="14342" width="9.21875" style="149" customWidth="1"/>
    <col min="14343" max="14592" width="7.44140625" style="149"/>
    <col min="14593" max="14593" width="83" style="149" customWidth="1"/>
    <col min="14594" max="14594" width="10.77734375" style="149" customWidth="1"/>
    <col min="14595" max="14595" width="5.44140625" style="149" customWidth="1"/>
    <col min="14596" max="14598" width="9.21875" style="149" customWidth="1"/>
    <col min="14599" max="14848" width="7.44140625" style="149"/>
    <col min="14849" max="14849" width="83" style="149" customWidth="1"/>
    <col min="14850" max="14850" width="10.77734375" style="149" customWidth="1"/>
    <col min="14851" max="14851" width="5.44140625" style="149" customWidth="1"/>
    <col min="14852" max="14854" width="9.21875" style="149" customWidth="1"/>
    <col min="14855" max="15104" width="7.44140625" style="149"/>
    <col min="15105" max="15105" width="83" style="149" customWidth="1"/>
    <col min="15106" max="15106" width="10.77734375" style="149" customWidth="1"/>
    <col min="15107" max="15107" width="5.44140625" style="149" customWidth="1"/>
    <col min="15108" max="15110" width="9.21875" style="149" customWidth="1"/>
    <col min="15111" max="15360" width="7.44140625" style="149"/>
    <col min="15361" max="15361" width="83" style="149" customWidth="1"/>
    <col min="15362" max="15362" width="10.77734375" style="149" customWidth="1"/>
    <col min="15363" max="15363" width="5.44140625" style="149" customWidth="1"/>
    <col min="15364" max="15366" width="9.21875" style="149" customWidth="1"/>
    <col min="15367" max="15616" width="7.44140625" style="149"/>
    <col min="15617" max="15617" width="83" style="149" customWidth="1"/>
    <col min="15618" max="15618" width="10.77734375" style="149" customWidth="1"/>
    <col min="15619" max="15619" width="5.44140625" style="149" customWidth="1"/>
    <col min="15620" max="15622" width="9.21875" style="149" customWidth="1"/>
    <col min="15623" max="15872" width="7.44140625" style="149"/>
    <col min="15873" max="15873" width="83" style="149" customWidth="1"/>
    <col min="15874" max="15874" width="10.77734375" style="149" customWidth="1"/>
    <col min="15875" max="15875" width="5.44140625" style="149" customWidth="1"/>
    <col min="15876" max="15878" width="9.21875" style="149" customWidth="1"/>
    <col min="15879" max="16128" width="7.44140625" style="149"/>
    <col min="16129" max="16129" width="83" style="149" customWidth="1"/>
    <col min="16130" max="16130" width="10.77734375" style="149" customWidth="1"/>
    <col min="16131" max="16131" width="5.44140625" style="149" customWidth="1"/>
    <col min="16132" max="16134" width="9.21875" style="149" customWidth="1"/>
    <col min="16135" max="16384" width="7.44140625" style="149"/>
  </cols>
  <sheetData>
    <row r="1" spans="1:6" ht="20.25">
      <c r="F1" s="51" t="s">
        <v>707</v>
      </c>
    </row>
    <row r="2" spans="1:6" ht="20.25">
      <c r="F2" s="51" t="s">
        <v>837</v>
      </c>
    </row>
    <row r="3" spans="1:6" ht="20.25">
      <c r="F3" s="51" t="s">
        <v>594</v>
      </c>
    </row>
    <row r="4" spans="1:6" ht="20.25">
      <c r="A4" s="266" t="s">
        <v>766</v>
      </c>
      <c r="B4" s="266"/>
      <c r="C4" s="266"/>
      <c r="D4" s="266"/>
      <c r="E4" s="266"/>
      <c r="F4" s="266"/>
    </row>
    <row r="5" spans="1:6" s="152" customFormat="1" ht="18.75">
      <c r="A5" s="150"/>
      <c r="B5" s="150"/>
      <c r="C5" s="150"/>
      <c r="D5" s="150"/>
      <c r="E5" s="150"/>
      <c r="F5" s="151" t="s">
        <v>3</v>
      </c>
    </row>
    <row r="6" spans="1:6" s="153" customFormat="1" ht="30">
      <c r="A6" s="12" t="s">
        <v>5</v>
      </c>
      <c r="B6" s="12" t="s">
        <v>6</v>
      </c>
      <c r="C6" s="12" t="s">
        <v>7</v>
      </c>
      <c r="D6" s="12" t="s">
        <v>183</v>
      </c>
      <c r="E6" s="13" t="s">
        <v>251</v>
      </c>
      <c r="F6" s="12" t="s">
        <v>598</v>
      </c>
    </row>
    <row r="7" spans="1:6" ht="24" customHeight="1">
      <c r="A7" s="267" t="s">
        <v>35</v>
      </c>
      <c r="B7" s="268"/>
      <c r="C7" s="269"/>
      <c r="D7" s="15">
        <f>D8+D23</f>
        <v>19730.302</v>
      </c>
      <c r="E7" s="15">
        <f>E8+E23</f>
        <v>20809.6204</v>
      </c>
      <c r="F7" s="15">
        <f>F8+F23</f>
        <v>17517.2929</v>
      </c>
    </row>
    <row r="8" spans="1:6" s="156" customFormat="1" ht="24" customHeight="1">
      <c r="A8" s="154" t="s">
        <v>33</v>
      </c>
      <c r="B8" s="155"/>
      <c r="C8" s="155"/>
      <c r="D8" s="14">
        <f>SUM(D9:D22)</f>
        <v>10710.213599999999</v>
      </c>
      <c r="E8" s="14">
        <f>SUM(E9:E22)</f>
        <v>9537.9392000000007</v>
      </c>
      <c r="F8" s="14">
        <f>SUM(F9:F22)</f>
        <v>9646.9965000000011</v>
      </c>
    </row>
    <row r="9" spans="1:6" ht="15.75" outlineLevel="1">
      <c r="A9" s="157" t="s">
        <v>8</v>
      </c>
      <c r="B9" s="158" t="s">
        <v>9</v>
      </c>
      <c r="C9" s="159" t="s">
        <v>11</v>
      </c>
      <c r="D9" s="160">
        <v>6678.4279999999999</v>
      </c>
      <c r="E9" s="160">
        <v>6622.9432000000006</v>
      </c>
      <c r="F9" s="160">
        <v>6747.6932000000006</v>
      </c>
    </row>
    <row r="10" spans="1:6" ht="78.75" outlineLevel="1">
      <c r="A10" s="157" t="s">
        <v>767</v>
      </c>
      <c r="B10" s="158" t="s">
        <v>10</v>
      </c>
      <c r="C10" s="159" t="s">
        <v>256</v>
      </c>
      <c r="D10" s="160">
        <v>281.45999999999998</v>
      </c>
      <c r="E10" s="160">
        <v>119.669</v>
      </c>
      <c r="F10" s="160">
        <v>110.86</v>
      </c>
    </row>
    <row r="11" spans="1:6" ht="63" outlineLevel="1">
      <c r="A11" s="157" t="s">
        <v>768</v>
      </c>
      <c r="B11" s="158" t="s">
        <v>769</v>
      </c>
      <c r="C11" s="159" t="s">
        <v>11</v>
      </c>
      <c r="D11" s="160">
        <v>37.582300000000004</v>
      </c>
      <c r="E11" s="160">
        <v>10.747299999999999</v>
      </c>
      <c r="F11" s="160">
        <v>3.8635999999999999</v>
      </c>
    </row>
    <row r="12" spans="1:6" ht="48.75" customHeight="1" outlineLevel="1">
      <c r="A12" s="157" t="s">
        <v>770</v>
      </c>
      <c r="B12" s="158" t="s">
        <v>771</v>
      </c>
      <c r="C12" s="159" t="s">
        <v>11</v>
      </c>
      <c r="D12" s="160">
        <v>18.369</v>
      </c>
      <c r="E12" s="160">
        <v>0</v>
      </c>
      <c r="F12" s="160">
        <v>0</v>
      </c>
    </row>
    <row r="13" spans="1:6" ht="78.75" outlineLevel="1">
      <c r="A13" s="157" t="s">
        <v>13</v>
      </c>
      <c r="B13" s="158" t="s">
        <v>14</v>
      </c>
      <c r="C13" s="159" t="s">
        <v>772</v>
      </c>
      <c r="D13" s="160">
        <v>346.26620000000003</v>
      </c>
      <c r="E13" s="160">
        <v>339.32390000000004</v>
      </c>
      <c r="F13" s="160">
        <v>339.32390000000004</v>
      </c>
    </row>
    <row r="14" spans="1:6" ht="31.5" outlineLevel="1">
      <c r="A14" s="157" t="s">
        <v>263</v>
      </c>
      <c r="B14" s="158" t="s">
        <v>262</v>
      </c>
      <c r="C14" s="159" t="s">
        <v>11</v>
      </c>
      <c r="D14" s="160">
        <v>322.82299999999998</v>
      </c>
      <c r="E14" s="160">
        <v>322.82299999999998</v>
      </c>
      <c r="F14" s="160">
        <v>322.82299999999998</v>
      </c>
    </row>
    <row r="15" spans="1:6" ht="31.5" outlineLevel="1">
      <c r="A15" s="157" t="s">
        <v>261</v>
      </c>
      <c r="B15" s="161" t="s">
        <v>260</v>
      </c>
      <c r="C15" s="162" t="s">
        <v>11</v>
      </c>
      <c r="D15" s="160">
        <v>20.397299999999998</v>
      </c>
      <c r="E15" s="160">
        <v>20.397299999999998</v>
      </c>
      <c r="F15" s="160">
        <v>20.397299999999998</v>
      </c>
    </row>
    <row r="16" spans="1:6" ht="31.5" outlineLevel="1">
      <c r="A16" s="157" t="s">
        <v>36</v>
      </c>
      <c r="B16" s="158" t="s">
        <v>15</v>
      </c>
      <c r="C16" s="162" t="s">
        <v>16</v>
      </c>
      <c r="D16" s="160">
        <v>600</v>
      </c>
      <c r="E16" s="160">
        <v>300</v>
      </c>
      <c r="F16" s="160">
        <v>300</v>
      </c>
    </row>
    <row r="17" spans="1:6" ht="31.5" outlineLevel="1">
      <c r="A17" s="157" t="s">
        <v>37</v>
      </c>
      <c r="B17" s="158" t="s">
        <v>17</v>
      </c>
      <c r="C17" s="159" t="s">
        <v>16</v>
      </c>
      <c r="D17" s="160">
        <v>702.03549999999996</v>
      </c>
      <c r="E17" s="160">
        <v>702.03549999999996</v>
      </c>
      <c r="F17" s="160">
        <v>702.03549999999996</v>
      </c>
    </row>
    <row r="18" spans="1:6" ht="47.25" outlineLevel="1">
      <c r="A18" s="157" t="s">
        <v>38</v>
      </c>
      <c r="B18" s="158" t="s">
        <v>18</v>
      </c>
      <c r="C18" s="159" t="s">
        <v>16</v>
      </c>
      <c r="D18" s="160">
        <v>30</v>
      </c>
      <c r="E18" s="160">
        <v>30</v>
      </c>
      <c r="F18" s="160">
        <v>30</v>
      </c>
    </row>
    <row r="19" spans="1:6" ht="31.5" outlineLevel="1">
      <c r="A19" s="157" t="s">
        <v>39</v>
      </c>
      <c r="B19" s="158" t="s">
        <v>19</v>
      </c>
      <c r="C19" s="162" t="s">
        <v>16</v>
      </c>
      <c r="D19" s="160">
        <v>850</v>
      </c>
      <c r="E19" s="160">
        <v>850</v>
      </c>
      <c r="F19" s="160">
        <v>850</v>
      </c>
    </row>
    <row r="20" spans="1:6" ht="47.25" outlineLevel="1">
      <c r="A20" s="157" t="s">
        <v>264</v>
      </c>
      <c r="B20" s="158" t="s">
        <v>187</v>
      </c>
      <c r="C20" s="162" t="s">
        <v>16</v>
      </c>
      <c r="D20" s="160">
        <v>20</v>
      </c>
      <c r="E20" s="160">
        <v>20</v>
      </c>
      <c r="F20" s="160">
        <v>20</v>
      </c>
    </row>
    <row r="21" spans="1:6" ht="31.5">
      <c r="A21" s="157" t="s">
        <v>773</v>
      </c>
      <c r="B21" s="158" t="s">
        <v>774</v>
      </c>
      <c r="C21" s="162" t="s">
        <v>16</v>
      </c>
      <c r="D21" s="160">
        <v>200</v>
      </c>
      <c r="E21" s="160">
        <v>200</v>
      </c>
      <c r="F21" s="160">
        <v>200</v>
      </c>
    </row>
    <row r="22" spans="1:6" s="163" customFormat="1" ht="31.5" outlineLevel="1">
      <c r="A22" s="157" t="s">
        <v>775</v>
      </c>
      <c r="B22" s="158" t="s">
        <v>776</v>
      </c>
      <c r="C22" s="159" t="s">
        <v>11</v>
      </c>
      <c r="D22" s="160">
        <v>602.85230000000001</v>
      </c>
      <c r="E22" s="160">
        <v>0</v>
      </c>
      <c r="F22" s="160">
        <v>0</v>
      </c>
    </row>
    <row r="23" spans="1:6" ht="31.5" outlineLevel="1">
      <c r="A23" s="164" t="s">
        <v>34</v>
      </c>
      <c r="B23" s="165"/>
      <c r="C23" s="165"/>
      <c r="D23" s="166">
        <f>SUM(D24:D37)</f>
        <v>9020.0884000000005</v>
      </c>
      <c r="E23" s="166">
        <f>SUM(E24:E37)</f>
        <v>11271.681199999999</v>
      </c>
      <c r="F23" s="166">
        <f>SUM(F24:F37)</f>
        <v>7870.2964000000002</v>
      </c>
    </row>
    <row r="24" spans="1:6" ht="31.5">
      <c r="A24" s="167" t="s">
        <v>20</v>
      </c>
      <c r="B24" s="168" t="s">
        <v>21</v>
      </c>
      <c r="C24" s="169" t="s">
        <v>11</v>
      </c>
      <c r="D24" s="160">
        <v>141.209</v>
      </c>
      <c r="E24" s="160">
        <v>141.209</v>
      </c>
      <c r="F24" s="160">
        <v>0</v>
      </c>
    </row>
    <row r="25" spans="1:6" ht="31.5" outlineLevel="1">
      <c r="A25" s="167" t="s">
        <v>22</v>
      </c>
      <c r="B25" s="168" t="s">
        <v>23</v>
      </c>
      <c r="C25" s="169" t="s">
        <v>11</v>
      </c>
      <c r="D25" s="160">
        <v>2357.0337999999997</v>
      </c>
      <c r="E25" s="160">
        <v>2248.4222</v>
      </c>
      <c r="F25" s="160">
        <v>2562.1651000000002</v>
      </c>
    </row>
    <row r="26" spans="1:6" ht="31.5" outlineLevel="1">
      <c r="A26" s="167" t="s">
        <v>24</v>
      </c>
      <c r="B26" s="168" t="s">
        <v>25</v>
      </c>
      <c r="C26" s="159" t="s">
        <v>12</v>
      </c>
      <c r="D26" s="160">
        <v>508.21590000000003</v>
      </c>
      <c r="E26" s="160">
        <v>1271.1738</v>
      </c>
      <c r="F26" s="160">
        <v>2399.2872000000002</v>
      </c>
    </row>
    <row r="27" spans="1:6" ht="47.25" outlineLevel="1">
      <c r="A27" s="167" t="s">
        <v>26</v>
      </c>
      <c r="B27" s="168" t="s">
        <v>27</v>
      </c>
      <c r="C27" s="169" t="s">
        <v>12</v>
      </c>
      <c r="D27" s="160">
        <v>968.91769999999997</v>
      </c>
      <c r="E27" s="160">
        <v>3482.971</v>
      </c>
      <c r="F27" s="160">
        <v>1000</v>
      </c>
    </row>
    <row r="28" spans="1:6" ht="33" customHeight="1" outlineLevel="1">
      <c r="A28" s="167" t="s">
        <v>777</v>
      </c>
      <c r="B28" s="168" t="s">
        <v>674</v>
      </c>
      <c r="C28" s="159" t="s">
        <v>256</v>
      </c>
      <c r="D28" s="160">
        <v>557.84839999999997</v>
      </c>
      <c r="E28" s="160">
        <v>398.13490000000002</v>
      </c>
      <c r="F28" s="160">
        <v>354.86509999999998</v>
      </c>
    </row>
    <row r="29" spans="1:6" ht="34.5" customHeight="1">
      <c r="A29" s="167" t="s">
        <v>40</v>
      </c>
      <c r="B29" s="168" t="s">
        <v>28</v>
      </c>
      <c r="C29" s="169" t="s">
        <v>16</v>
      </c>
      <c r="D29" s="160">
        <v>949.5</v>
      </c>
      <c r="E29" s="160">
        <v>1000</v>
      </c>
      <c r="F29" s="160">
        <v>1000</v>
      </c>
    </row>
    <row r="30" spans="1:6" ht="114" customHeight="1">
      <c r="A30" s="167" t="s">
        <v>186</v>
      </c>
      <c r="B30" s="168" t="s">
        <v>29</v>
      </c>
      <c r="C30" s="169" t="s">
        <v>11</v>
      </c>
      <c r="D30" s="160">
        <v>512.05359999999996</v>
      </c>
      <c r="E30" s="160">
        <v>499.9101</v>
      </c>
      <c r="F30" s="160">
        <v>499.9101</v>
      </c>
    </row>
    <row r="31" spans="1:6" ht="15.75">
      <c r="A31" s="167" t="s">
        <v>30</v>
      </c>
      <c r="B31" s="168" t="s">
        <v>31</v>
      </c>
      <c r="C31" s="159" t="s">
        <v>11</v>
      </c>
      <c r="D31" s="160">
        <v>75.525000000000006</v>
      </c>
      <c r="E31" s="160">
        <v>35.524999999999999</v>
      </c>
      <c r="F31" s="160">
        <v>35.524999999999999</v>
      </c>
    </row>
    <row r="32" spans="1:6" ht="31.5">
      <c r="A32" s="167" t="s">
        <v>41</v>
      </c>
      <c r="B32" s="168" t="s">
        <v>32</v>
      </c>
      <c r="C32" s="169" t="s">
        <v>16</v>
      </c>
      <c r="D32" s="160">
        <v>46.713900000000002</v>
      </c>
      <c r="E32" s="160">
        <v>18.543900000000001</v>
      </c>
      <c r="F32" s="160">
        <v>18.543900000000001</v>
      </c>
    </row>
    <row r="33" spans="1:6" ht="31.5">
      <c r="A33" s="167" t="s">
        <v>778</v>
      </c>
      <c r="B33" s="168" t="s">
        <v>565</v>
      </c>
      <c r="C33" s="169" t="s">
        <v>16</v>
      </c>
      <c r="D33" s="160">
        <v>50</v>
      </c>
      <c r="E33" s="160">
        <v>0</v>
      </c>
      <c r="F33" s="160">
        <v>0</v>
      </c>
    </row>
    <row r="34" spans="1:6" ht="31.5">
      <c r="A34" s="167" t="s">
        <v>779</v>
      </c>
      <c r="B34" s="168" t="s">
        <v>259</v>
      </c>
      <c r="C34" s="169" t="s">
        <v>12</v>
      </c>
      <c r="D34" s="160">
        <v>1283.0675000000001</v>
      </c>
      <c r="E34" s="160">
        <v>0</v>
      </c>
      <c r="F34" s="160">
        <v>0</v>
      </c>
    </row>
    <row r="35" spans="1:6" ht="31.5">
      <c r="A35" s="167" t="s">
        <v>780</v>
      </c>
      <c r="B35" s="168" t="s">
        <v>258</v>
      </c>
      <c r="C35" s="169" t="s">
        <v>11</v>
      </c>
      <c r="D35" s="160">
        <v>1134.0228</v>
      </c>
      <c r="E35" s="160">
        <v>1320.8781999999999</v>
      </c>
      <c r="F35" s="160">
        <v>0</v>
      </c>
    </row>
    <row r="36" spans="1:6" ht="31.5">
      <c r="A36" s="167" t="s">
        <v>781</v>
      </c>
      <c r="B36" s="168" t="s">
        <v>257</v>
      </c>
      <c r="C36" s="169" t="s">
        <v>16</v>
      </c>
      <c r="D36" s="160">
        <v>141.18179999999998</v>
      </c>
      <c r="E36" s="160">
        <v>544.59839999999997</v>
      </c>
      <c r="F36" s="160">
        <v>0</v>
      </c>
    </row>
    <row r="37" spans="1:6" ht="48.75" customHeight="1">
      <c r="A37" s="167" t="s">
        <v>782</v>
      </c>
      <c r="B37" s="168" t="s">
        <v>679</v>
      </c>
      <c r="C37" s="169" t="s">
        <v>783</v>
      </c>
      <c r="D37" s="160">
        <v>294.79899999999998</v>
      </c>
      <c r="E37" s="160">
        <v>310.31470000000002</v>
      </c>
      <c r="F37" s="160">
        <v>0</v>
      </c>
    </row>
  </sheetData>
  <autoFilter ref="A6:F30"/>
  <mergeCells count="2">
    <mergeCell ref="A4:F4"/>
    <mergeCell ref="A7:C7"/>
  </mergeCells>
  <printOptions horizontalCentered="1"/>
  <pageMargins left="0.39370078740157483" right="0.39370078740157483" top="0.39370078740157483" bottom="0.23622047244094491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1-параметры</vt:lpstr>
      <vt:lpstr>2-Итоги</vt:lpstr>
      <vt:lpstr>3-СЭР</vt:lpstr>
      <vt:lpstr>4-Сравнение с ФБ</vt:lpstr>
      <vt:lpstr>5-ФСР</vt:lpstr>
      <vt:lpstr>6-ГП</vt:lpstr>
      <vt:lpstr>7-динамика НП</vt:lpstr>
      <vt:lpstr>8-НП</vt:lpstr>
      <vt:lpstr>9-ДФрасх</vt:lpstr>
      <vt:lpstr>10-КАИП</vt:lpstr>
      <vt:lpstr>'6-ГП'!Заголовки_для_печати</vt:lpstr>
      <vt:lpstr>'7-динамика НП'!Заголовки_для_печати</vt:lpstr>
      <vt:lpstr>'8-НП'!Заголовки_для_печати</vt:lpstr>
      <vt:lpstr>'6-ГП'!Область_печати</vt:lpstr>
      <vt:lpstr>'7-динамика НП'!Область_печати</vt:lpstr>
    </vt:vector>
  </TitlesOfParts>
  <Company>ZS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Каблукова</dc:creator>
  <cp:lastModifiedBy>Vetoshkina</cp:lastModifiedBy>
  <cp:lastPrinted>2022-11-17T05:50:52Z</cp:lastPrinted>
  <dcterms:created xsi:type="dcterms:W3CDTF">2019-10-31T12:22:11Z</dcterms:created>
  <dcterms:modified xsi:type="dcterms:W3CDTF">2022-11-17T10:30:37Z</dcterms:modified>
</cp:coreProperties>
</file>