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10815"/>
  </bookViews>
  <sheets>
    <sheet name="2021" sheetId="2" r:id="rId1"/>
  </sheets>
  <definedNames>
    <definedName name="_xlnm.Print_Titles" localSheetId="0">'2021'!$2:$3</definedName>
    <definedName name="_xlnm.Print_Area" localSheetId="0">'2021'!$A$1:$K$66</definedName>
  </definedNames>
  <calcPr calcId="162913"/>
</workbook>
</file>

<file path=xl/calcChain.xml><?xml version="1.0" encoding="utf-8"?>
<calcChain xmlns="http://schemas.openxmlformats.org/spreadsheetml/2006/main">
  <c r="K53" i="2"/>
  <c r="J53"/>
  <c r="H53"/>
  <c r="G53"/>
  <c r="E53"/>
  <c r="D53"/>
  <c r="J54" l="1"/>
  <c r="G54"/>
  <c r="D54"/>
  <c r="J61"/>
  <c r="G61"/>
  <c r="D61"/>
  <c r="H54"/>
  <c r="D48"/>
  <c r="C48"/>
  <c r="D46"/>
  <c r="G48"/>
  <c r="J51"/>
  <c r="G51"/>
  <c r="G46" s="1"/>
  <c r="J48"/>
  <c r="J46" s="1"/>
  <c r="J7" l="1"/>
  <c r="G7"/>
  <c r="J6"/>
  <c r="J5" s="1"/>
  <c r="G6"/>
  <c r="G5" s="1"/>
  <c r="K7"/>
  <c r="K6" s="1"/>
  <c r="K5" s="1"/>
  <c r="H7"/>
  <c r="H6" s="1"/>
  <c r="H5" s="1"/>
  <c r="I53"/>
  <c r="F53"/>
  <c r="C53"/>
  <c r="E54"/>
  <c r="I6" l="1"/>
  <c r="F6"/>
  <c r="D6"/>
  <c r="C6"/>
  <c r="D7"/>
  <c r="E7"/>
  <c r="E6" s="1"/>
  <c r="E5" s="1"/>
  <c r="I5" l="1"/>
  <c r="F5"/>
  <c r="C5"/>
  <c r="D5" l="1"/>
</calcChain>
</file>

<file path=xl/sharedStrings.xml><?xml version="1.0" encoding="utf-8"?>
<sst xmlns="http://schemas.openxmlformats.org/spreadsheetml/2006/main" count="133" uniqueCount="126">
  <si>
    <t>№ п/п</t>
  </si>
  <si>
    <t>Наименование мероприятий государственной программы</t>
  </si>
  <si>
    <t>Государственная программа Красноярского края «Защита от чрезвычайных ситуаций природного и техногенного характера и обеспечение безопасности населения»</t>
  </si>
  <si>
    <r>
      <t>ИТОГО
по государственной программе</t>
    </r>
    <r>
      <rPr>
        <sz val="14"/>
        <rFont val="Times New Roman"/>
        <family val="1"/>
        <charset val="204"/>
      </rPr>
      <t xml:space="preserve"> </t>
    </r>
  </si>
  <si>
    <t>1.</t>
  </si>
  <si>
    <r>
      <t>Подпрограмма 1 «Предупреждение, спасение, помощь населению края в чрезвычайных ситуациях»</t>
    </r>
    <r>
      <rPr>
        <sz val="14"/>
        <rFont val="Times New Roman"/>
        <family val="1"/>
        <charset val="204"/>
      </rPr>
      <t xml:space="preserve"> (</t>
    </r>
    <r>
      <rPr>
        <i/>
        <sz val="14"/>
        <rFont val="Times New Roman"/>
        <family val="1"/>
        <charset val="204"/>
      </rPr>
      <t>ГРБС - министерство строительства  Красноярского кра, агентство по гражданской обороне, чрезвычайным ситуациям и пожарной безопасности Красноярского края</t>
    </r>
    <r>
      <rPr>
        <sz val="14"/>
        <rFont val="Times New Roman"/>
        <family val="1"/>
        <charset val="204"/>
      </rPr>
      <t>)</t>
    </r>
  </si>
  <si>
    <t>1.1.</t>
  </si>
  <si>
    <t>Обеспечение деятельности (оказание услуг) подведомственных учреждений</t>
  </si>
  <si>
    <t>1.1.1.</t>
  </si>
  <si>
    <t>1.1.2.</t>
  </si>
  <si>
    <t>1.1.3.</t>
  </si>
  <si>
    <t>1.1.10</t>
  </si>
  <si>
    <t>1.2.</t>
  </si>
  <si>
    <t xml:space="preserve">Обеспечение деятельности (оказание услуг) подведомственных учреждений за счет средств от приносящей доход деятельности </t>
  </si>
  <si>
    <t>1.3</t>
  </si>
  <si>
    <t>1.4</t>
  </si>
  <si>
    <t xml:space="preserve">Эксплуатационно-техническое обслуживание средств автоматизированной системы централизованного оповещения гражданской обороны 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</si>
  <si>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</si>
  <si>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 xml:space="preserve">Проведение мероприятий по предотвращению чрезвычайных ситуаций в паводковый период </t>
  </si>
  <si>
    <t>Совершенствование автоматизированной системы управления территориальной подсистемы единой государственной системы предупреждения и ликвидации чрезвычайных ситуаций и развитие связи (ремонт пункта управления Правительства края)</t>
  </si>
  <si>
    <t>Реконструкция (модернизация) и обеспечение функционирования автоматизированной системы оповещения гражданской обороны (Шушенский район)</t>
  </si>
  <si>
    <t>2</t>
  </si>
  <si>
    <r>
      <rPr>
        <b/>
        <sz val="14"/>
        <rFont val="Times New Roman"/>
        <family val="1"/>
        <charset val="204"/>
      </rPr>
      <t>Подпрограмма 3 «Профилактика правонарушений»</t>
    </r>
    <r>
      <rPr>
        <i/>
        <sz val="14"/>
        <rFont val="Times New Roman"/>
        <family val="1"/>
        <charset val="204"/>
      </rPr>
      <t xml:space="preserve"> (ГРБС - агентство по обеспечению деятельности мировых судей Красноярского края)</t>
    </r>
  </si>
  <si>
    <t>2.1.</t>
  </si>
  <si>
    <t xml:space="preserve">Поощрения и выплаты гражданам (за содействие органам внутренних дел края в охране общественного порядка и за сдачу незаконно хранящегося огнестрельного оружия, боеприпасов, взрывчатых веществ и взрывных устройств)
</t>
  </si>
  <si>
    <t>2.2.</t>
  </si>
  <si>
    <t>Проведение комплексных психологических, лингвистических исследований и криминалистических экспертиз экстремистских материалов</t>
  </si>
  <si>
    <t>2.3.</t>
  </si>
  <si>
    <t>Расходы, связанные с участием граждан в охране общественного порядка (народные дружинники)</t>
  </si>
  <si>
    <t>3</t>
  </si>
  <si>
    <r>
      <rPr>
        <b/>
        <sz val="14"/>
        <rFont val="Times New Roman"/>
        <family val="1"/>
        <charset val="204"/>
      </rPr>
      <t>Подпрограмма 4 «Обеспечение реализации государственной программы и прочие мероприятия»</t>
    </r>
    <r>
      <rPr>
        <i/>
        <sz val="14"/>
        <rFont val="Times New Roman"/>
        <family val="1"/>
        <charset val="204"/>
      </rPr>
      <t xml:space="preserve"> (ГРБС - агентство по гражданской обороне, чрезвычайным ситуациям и пожарной безопасности Красноярского края)</t>
    </r>
  </si>
  <si>
    <t>3.1.</t>
  </si>
  <si>
    <t>Государственная программа Красноярского края «Развитие информационного общества»</t>
  </si>
  <si>
    <r>
      <rPr>
        <b/>
        <sz val="14"/>
        <rFont val="Times New Roman"/>
        <family val="1"/>
        <charset val="204"/>
      </rPr>
      <t>Подпрограмма 3 «Использование информационно-коммуникационных технологий для обеспечения безопасности населения»</t>
    </r>
    <r>
      <rPr>
        <i/>
        <sz val="14"/>
        <rFont val="Times New Roman"/>
        <family val="1"/>
        <charset val="204"/>
      </rPr>
      <t xml:space="preserve"> (ГРБС - агентство информатизации и связи Красноярского края)</t>
    </r>
  </si>
  <si>
    <t>Непрограммные мероприятия</t>
  </si>
  <si>
    <r>
      <t xml:space="preserve">Итого по непрограммным мероприятиям 
</t>
    </r>
    <r>
      <rPr>
        <i/>
        <sz val="14"/>
        <rFont val="Times New Roman"/>
        <family val="1"/>
        <charset val="204"/>
      </rPr>
      <t>(ГРБС - агентство по обеспечению деятельности мировых судей Красноярского края)</t>
    </r>
  </si>
  <si>
    <t xml:space="preserve">Обеспечение деятельности аппарата агентства </t>
  </si>
  <si>
    <t>1.1</t>
  </si>
  <si>
    <t>4</t>
  </si>
  <si>
    <t>Субсидия на финансовое обеспечение (возмещение) затрат, связанных с оплатой труда адвокатов, оказывающих гражданам бесплатную юридическую помощь в рамках государственной системы бесплатной юридической помощи, и компенсацией их расходов на оказание такой помощи в соответствии с Законом края от 19 декабря 2013 года № 5-1990 «О бесплатной юридической помощи в Красноярском крае»</t>
  </si>
  <si>
    <t>5</t>
  </si>
  <si>
    <t xml:space="preserve"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</t>
  </si>
  <si>
    <t>6</t>
  </si>
  <si>
    <r>
      <t xml:space="preserve"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 </t>
    </r>
    <r>
      <rPr>
        <i/>
        <sz val="14"/>
        <rFont val="Times New Roman"/>
        <family val="1"/>
        <charset val="204"/>
      </rPr>
      <t>(соглашение не заключено)</t>
    </r>
  </si>
  <si>
    <t>1.1.4.</t>
  </si>
  <si>
    <t xml:space="preserve">Проект краевого бюджета на 2022 год </t>
  </si>
  <si>
    <t>Выполнение функций оператора комплексной автоматизированной системы «Безопасный город»</t>
  </si>
  <si>
    <t>4.</t>
  </si>
  <si>
    <t>4.1.</t>
  </si>
  <si>
    <t>4.2.</t>
  </si>
  <si>
    <t>4.3.</t>
  </si>
  <si>
    <t>2.4.</t>
  </si>
  <si>
    <t>Проведение ежегодного конкурса "Лучший дружинник Красноярского края"</t>
  </si>
  <si>
    <t xml:space="preserve">Субсидии бюджетам муниципальных образований края на обеспечение первичных мер пожарной безопасности </t>
  </si>
  <si>
    <t>1.1.5.</t>
  </si>
  <si>
    <t>1.1.6.</t>
  </si>
  <si>
    <t>1.1.7.</t>
  </si>
  <si>
    <t>1.1.8.</t>
  </si>
  <si>
    <t>1.1.9.</t>
  </si>
  <si>
    <t>1.2</t>
  </si>
  <si>
    <t xml:space="preserve">Информация для комитета по безопасности и защите прав граждан по проекту закона края                                                                                                                                           "О краевом бюджете на 2021 год и плановый период 2022-2023 годов" </t>
  </si>
  <si>
    <t xml:space="preserve">Проект бюджета на 2021 год </t>
  </si>
  <si>
    <t>в т.ч. дополнительно предусмотренные средства при формировании бюджета                              на 2021 год</t>
  </si>
  <si>
    <t xml:space="preserve">Проект краевого бюджета на 2023 год </t>
  </si>
  <si>
    <t>индексация коммунальных услуг 5,2%</t>
  </si>
  <si>
    <t>увеличение штатной численности 2-х пожарных частей</t>
  </si>
  <si>
    <t>КГКОУ ДПО"УМЦ"- создание филиала в г. Минусинске</t>
  </si>
  <si>
    <t>повышение оплаты труда работников до 10% "Противопожарной охраны Красноярского края"</t>
  </si>
  <si>
    <t xml:space="preserve">передача 8 шт. ед. КГКУ "Противопожарной охраны Красноярского края"агентству ГО и ЧС края </t>
  </si>
  <si>
    <t>индексация компенсации взамен горячего питания спасателям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</si>
  <si>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</si>
  <si>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</si>
  <si>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</si>
  <si>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</si>
  <si>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</si>
  <si>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</si>
  <si>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</si>
  <si>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</si>
  <si>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</si>
  <si>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</si>
  <si>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</si>
  <si>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</si>
  <si>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</si>
  <si>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1.17.</t>
  </si>
  <si>
    <t>1.18.</t>
  </si>
  <si>
    <r>
      <t xml:space="preserve">Приобретение КГКУ "Спасатель" гидравлического аварийно-спасательного интрумента в рамках региональной программы "Профилактика правонарушений и укрепление общественного порядка и общественной безопасности"
</t>
    </r>
    <r>
      <rPr>
        <i/>
        <sz val="14"/>
        <rFont val="Times New Roman"/>
        <family val="1"/>
        <charset val="204"/>
      </rPr>
      <t>(приобретение 4 комплектов инструментов в 2021-2023 ежегодно)</t>
    </r>
  </si>
  <si>
    <r>
      <t xml:space="preserve">Субвенции бюджетам муниципальных образований Таймырского Долгано-Ненецкого и Эвенкийского муниципальных районов на выполнение отдельных государственных полномочий в области защиты территорий и населения от чрезвычайных ситуаций </t>
    </r>
    <r>
      <rPr>
        <i/>
        <sz val="14"/>
        <rFont val="Times New Roman"/>
        <family val="1"/>
        <charset val="204"/>
      </rPr>
      <t>(индексация коммунальных+ выплаты спасателям)</t>
    </r>
  </si>
  <si>
    <r>
      <t xml:space="preserve">Субсидии бюджетам муниципальных образований края на мероприятия по развитию добровольной пожарной охраны 
</t>
    </r>
    <r>
      <rPr>
        <i/>
        <sz val="12"/>
        <rFont val="Times New Roman"/>
        <family val="1"/>
        <charset val="204"/>
      </rPr>
      <t xml:space="preserve">оснащение 15 постов добровольной пожарной охраны (развитие и укрепление материально-технической базы, осуществление строительства, капитального ремонта, текущего ремонта зданий (помещений) </t>
    </r>
  </si>
  <si>
    <r>
      <t xml:space="preserve">Социальные выплаты спасателям 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</si>
  <si>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Создание, хранение, использование и восполнение краевого резерва материальных ресурсов для ликвидации чрезвычайных ситуаций межмуниципального и краевого характера </t>
    </r>
    <r>
      <rPr>
        <i/>
        <sz val="14"/>
        <rFont val="Times New Roman"/>
        <family val="1"/>
        <charset val="204"/>
      </rPr>
      <t>восполнение резерва до 100% потребности</t>
    </r>
  </si>
  <si>
    <r>
      <t xml:space="preserve">Личное страхование добровольных пожарных и работников территориальных подразделений добровольной пожарной охраны в Красноярском крае 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</si>
  <si>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Ежемесячные денежные выплаты работникам противопожарной службы
</t>
    </r>
    <r>
      <rPr>
        <i/>
        <sz val="14"/>
        <rFont val="Times New Roman"/>
        <family val="1"/>
        <charset val="204"/>
      </rPr>
      <t>индексация ПНО на 3,6%</t>
    </r>
  </si>
  <si>
    <r>
      <t xml:space="preserve">Приведение краевых защитных сооружений гражданской обороны к использованию по назначению
</t>
    </r>
    <r>
      <rPr>
        <i/>
        <sz val="12"/>
        <rFont val="Times New Roman"/>
        <family val="1"/>
        <charset val="204"/>
      </rPr>
      <t>разработка ПСД, проведение ремонта защитных  сооружений гражданской обороны (решение Центрального районного суда г. Красноярска от 26.05.2016 № 2-1735 и № 2-1736)</t>
    </r>
  </si>
  <si>
    <r>
      <t xml:space="preserve">Восполнение, замена, освежение запасов материально-технических и иных средств в целях гражданской обороны
</t>
    </r>
    <r>
      <rPr>
        <i/>
        <sz val="14"/>
        <rFont val="Times New Roman"/>
        <family val="1"/>
        <charset val="204"/>
      </rPr>
      <t>приобретение противогазов для детей от 1,5 до 7 лет в количестве 464 штук в 2021-2023 годах ежегодно</t>
    </r>
  </si>
  <si>
    <t>повышение оплаты труда работников учреждений</t>
  </si>
  <si>
    <r>
      <t xml:space="preserve">Руководство и управление в сфере установленных функций органов государственной власти
 </t>
    </r>
    <r>
      <rPr>
        <i/>
        <sz val="14"/>
        <rFont val="Times New Roman"/>
        <family val="1"/>
        <charset val="204"/>
      </rPr>
      <t xml:space="preserve">- увеличение численности ГГС на 8 шт.ед.(10 971,6 тыс.руб),
 - арендная плата  (791,0 тыс.руб.)
 - повышение оплаты труда 1438,0 тыс.руб. </t>
    </r>
  </si>
  <si>
    <t>Организация информирования населения края о чпезвычайных ситуациях посредством сотовой связи и сети Интернет</t>
  </si>
  <si>
    <t>Создание комплексной авторматизированной системы "Безопасный город", обеспечение ее эксплуатации и развития, в т.ч.:</t>
  </si>
  <si>
    <r>
      <t xml:space="preserve">Создание, развитие и обеспечение функционирования системы обеспечения вызова экстренных оперативных служб по единому номеру «112»  
</t>
    </r>
    <r>
      <rPr>
        <i/>
        <sz val="14"/>
        <rFont val="Times New Roman"/>
        <family val="1"/>
        <charset val="204"/>
      </rPr>
      <t>Затраты на эксплуатацию системы (обслуживание)</t>
    </r>
  </si>
  <si>
    <t>индексация с 01.10.2020  на 3,0% размеров оплаты труда работников</t>
  </si>
  <si>
    <r>
      <t xml:space="preserve">увеличение расходов на содержание 
</t>
    </r>
    <r>
      <rPr>
        <sz val="12"/>
        <rFont val="Times New Roman"/>
        <family val="1"/>
        <charset val="204"/>
      </rPr>
      <t>(- увеличение численности ГГС на 3 шт.ед. - зарплата и прочие расходы -2 759,1 тыс.руб;
- увеличение стоимости материальных запасов для приобщения аудиозаписей к материалам дела, хранения аудиозаписей в системе делопроизводства мировых судей (приобретения дисков CD-R, конверт для диска CD-R, диск HDD SAS 10 Tb) (8 766,3 тыс.руб.);
- приобретение конвертов и марочной продукции 
(20 000 тыс.руб. в 2021 году)
 -государственная охрана объектов и реагирования на сигнал «Тревога»-3 294,6)</t>
    </r>
  </si>
  <si>
    <t>4.1</t>
  </si>
  <si>
    <t>4.2</t>
  </si>
  <si>
    <t>индексация коммунальных услуг 5,2%, ПНО на 3,6%</t>
  </si>
  <si>
    <r>
      <t>Осуществление полномочий по составлению (изменению) списков кандидатов в  присяжных заседателей</t>
    </r>
    <r>
      <rPr>
        <b/>
        <sz val="14"/>
        <rFont val="Times New Roman"/>
        <family val="1"/>
        <charset val="204"/>
      </rPr>
      <t xml:space="preserve"> (федеральные средства)</t>
    </r>
  </si>
  <si>
    <t>1 чтение</t>
  </si>
  <si>
    <t>2 чтение</t>
  </si>
  <si>
    <t>1.19</t>
  </si>
  <si>
    <t>Субсидии бюджетам муниципальных образований на создание пожарных водоемов</t>
  </si>
  <si>
    <t>1.1.11</t>
  </si>
  <si>
    <t>1.1.12</t>
  </si>
  <si>
    <t>1.1.13</t>
  </si>
  <si>
    <t>капитальный ремонт зданий Канского, Дивногорскогои Шарыповского поисково-спасательных отрядов</t>
  </si>
  <si>
    <t>строительство нового здания Богучанского поисково-спасательного отряда</t>
  </si>
  <si>
    <t>приобретение автомобильного транспорта и компьютерной техники для Центра ГО и ЧС</t>
  </si>
  <si>
    <t>создание ПЧ п. Приморск и п. Озеро Учум (текущее содержание)</t>
  </si>
  <si>
    <t>расходы, связанные с организацией обучения по мобилизационной подготовке должностных лиц органов исполнительной власти края и органов местного самоуправления</t>
  </si>
  <si>
    <t>капитальный ремонт помещений мировых судей в ЗАТО г. Железногорске, г. Дудинке, Сухобузимском районе, г. Лесосибирске, г. Кодинске</t>
  </si>
  <si>
    <t>приобретение 2-хпожарных автоцистерндля для КГКУ "Противопожарная охрана Красноярского края" (ежегодно)</t>
  </si>
  <si>
    <t>в т.ч. дополнительно предусмотренные средства при формировании бюджета                              на 2022 год</t>
  </si>
  <si>
    <t>в т.ч. дополнительно предусмотренные средства при формировании бюджета                              на 2023 год</t>
  </si>
  <si>
    <r>
      <t xml:space="preserve">Обеспечение деятельности (оказание услуг) подведомственных учреждений 
</t>
    </r>
    <r>
      <rPr>
        <i/>
        <sz val="12"/>
        <rFont val="Times New Roman"/>
        <family val="1"/>
        <charset val="204"/>
      </rPr>
      <t>(индексация с 01.10.2020  на 3,0% размеров оплаты труда работников, МРОТ обеспечение рег.выплат уровня 2020 года)</t>
    </r>
  </si>
  <si>
    <r>
      <t xml:space="preserve">Создание и развитие комплексной автоматизированной системы "Безопасный город"
- </t>
    </r>
    <r>
      <rPr>
        <sz val="11"/>
        <rFont val="Times New Roman"/>
        <family val="1"/>
        <charset val="204"/>
      </rPr>
      <t>Строительство (правый берег) - 110 000,0 тыс. руб.
- На создание и эксплуатацию системы видеонаблюдения в г. Минусинске
2021 год на разработку ПСД в сумме 1 200,0 тыс. рублей;
2022 год на приобретение видеокамер, монтаж оборудования и арендная плата за пользования каналами связи в общей сумме 12 520,0 тыс. рублей;
2023 год на аренду за пользования каналами связи.5 254,2 тыс. рублей; 
- Аренда видеопотоков 100 камер- 3 000,0; 2022-9000,0; 2023-15000,0;
- Расходы по обслуживанию системы 10 000,0</t>
    </r>
  </si>
  <si>
    <t>4.3</t>
  </si>
  <si>
    <t>индексация прочих расходов 3,6%</t>
  </si>
  <si>
    <t>дополнительные ассигнования в связи с внесением изменений в Закон Красноярского края от 23.04.2009 № 8-3170 "О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комиссий"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</si>
</sst>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/>
    <xf numFmtId="49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/>
    <xf numFmtId="164" fontId="4" fillId="2" borderId="10" xfId="0" applyNumberFormat="1" applyFont="1" applyFill="1" applyBorder="1"/>
    <xf numFmtId="49" fontId="7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/>
    <xf numFmtId="164" fontId="7" fillId="2" borderId="12" xfId="0" applyNumberFormat="1" applyFont="1" applyFill="1" applyBorder="1"/>
    <xf numFmtId="164" fontId="7" fillId="2" borderId="12" xfId="0" applyNumberFormat="1" applyFont="1" applyFill="1" applyBorder="1" applyAlignment="1">
      <alignment vertical="center"/>
    </xf>
    <xf numFmtId="164" fontId="7" fillId="2" borderId="9" xfId="0" applyNumberFormat="1" applyFont="1" applyFill="1" applyBorder="1"/>
    <xf numFmtId="49" fontId="4" fillId="2" borderId="11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0" fillId="3" borderId="0" xfId="0" applyFill="1"/>
    <xf numFmtId="0" fontId="4" fillId="2" borderId="1" xfId="0" applyFont="1" applyFill="1" applyBorder="1"/>
    <xf numFmtId="49" fontId="7" fillId="2" borderId="8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/>
    <xf numFmtId="0" fontId="10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164" fontId="4" fillId="0" borderId="21" xfId="0" applyNumberFormat="1" applyFont="1" applyFill="1" applyBorder="1"/>
    <xf numFmtId="0" fontId="13" fillId="0" borderId="0" xfId="0" applyFont="1"/>
    <xf numFmtId="164" fontId="4" fillId="0" borderId="12" xfId="0" applyNumberFormat="1" applyFont="1" applyFill="1" applyBorder="1"/>
    <xf numFmtId="0" fontId="9" fillId="4" borderId="2" xfId="0" applyFont="1" applyFill="1" applyBorder="1"/>
    <xf numFmtId="0" fontId="2" fillId="2" borderId="17" xfId="0" applyFont="1" applyFill="1" applyBorder="1" applyAlignment="1">
      <alignment horizontal="center" vertical="center" wrapText="1"/>
    </xf>
    <xf numFmtId="164" fontId="7" fillId="2" borderId="28" xfId="0" applyNumberFormat="1" applyFont="1" applyFill="1" applyBorder="1"/>
    <xf numFmtId="164" fontId="7" fillId="2" borderId="29" xfId="0" applyNumberFormat="1" applyFont="1" applyFill="1" applyBorder="1"/>
    <xf numFmtId="164" fontId="4" fillId="2" borderId="29" xfId="0" applyNumberFormat="1" applyFont="1" applyFill="1" applyBorder="1"/>
    <xf numFmtId="164" fontId="4" fillId="2" borderId="28" xfId="0" applyNumberFormat="1" applyFont="1" applyFill="1" applyBorder="1"/>
    <xf numFmtId="164" fontId="4" fillId="2" borderId="31" xfId="0" applyNumberFormat="1" applyFont="1" applyFill="1" applyBorder="1"/>
    <xf numFmtId="164" fontId="7" fillId="2" borderId="29" xfId="0" applyNumberFormat="1" applyFont="1" applyFill="1" applyBorder="1" applyAlignment="1">
      <alignment vertical="center"/>
    </xf>
    <xf numFmtId="0" fontId="9" fillId="4" borderId="27" xfId="0" applyFont="1" applyFill="1" applyBorder="1"/>
    <xf numFmtId="0" fontId="0" fillId="0" borderId="12" xfId="0" applyBorder="1"/>
    <xf numFmtId="0" fontId="13" fillId="0" borderId="12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0" fillId="0" borderId="13" xfId="0" applyBorder="1"/>
    <xf numFmtId="0" fontId="13" fillId="0" borderId="13" xfId="0" applyFont="1" applyBorder="1"/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164" fontId="4" fillId="0" borderId="28" xfId="0" applyNumberFormat="1" applyFont="1" applyFill="1" applyBorder="1"/>
    <xf numFmtId="49" fontId="4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/>
    <xf numFmtId="164" fontId="5" fillId="0" borderId="27" xfId="0" applyNumberFormat="1" applyFont="1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0" xfId="0" applyFill="1"/>
    <xf numFmtId="49" fontId="4" fillId="0" borderId="8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49" fontId="4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/>
    <xf numFmtId="0" fontId="0" fillId="0" borderId="12" xfId="0" applyFill="1" applyBorder="1"/>
    <xf numFmtId="0" fontId="0" fillId="0" borderId="13" xfId="0" applyFill="1" applyBorder="1"/>
    <xf numFmtId="49" fontId="4" fillId="0" borderId="15" xfId="0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/>
    <xf numFmtId="0" fontId="8" fillId="0" borderId="12" xfId="0" applyFont="1" applyFill="1" applyBorder="1"/>
    <xf numFmtId="164" fontId="7" fillId="0" borderId="19" xfId="0" applyNumberFormat="1" applyFont="1" applyFill="1" applyBorder="1"/>
    <xf numFmtId="164" fontId="4" fillId="0" borderId="34" xfId="0" applyNumberFormat="1" applyFont="1" applyFill="1" applyBorder="1"/>
    <xf numFmtId="0" fontId="8" fillId="0" borderId="14" xfId="0" applyFont="1" applyFill="1" applyBorder="1"/>
    <xf numFmtId="0" fontId="0" fillId="0" borderId="35" xfId="0" applyFill="1" applyBorder="1"/>
    <xf numFmtId="164" fontId="4" fillId="0" borderId="29" xfId="0" applyNumberFormat="1" applyFont="1" applyFill="1" applyBorder="1"/>
    <xf numFmtId="49" fontId="4" fillId="0" borderId="23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164" fontId="7" fillId="0" borderId="12" xfId="0" applyNumberFormat="1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/>
    <xf numFmtId="164" fontId="7" fillId="0" borderId="12" xfId="0" applyNumberFormat="1" applyFont="1" applyFill="1" applyBorder="1" applyAlignment="1">
      <alignment horizontal="right" vertical="top"/>
    </xf>
    <xf numFmtId="49" fontId="4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13" fillId="0" borderId="13" xfId="0" applyFont="1" applyFill="1" applyBorder="1"/>
    <xf numFmtId="164" fontId="6" fillId="2" borderId="5" xfId="0" applyNumberFormat="1" applyFont="1" applyFill="1" applyBorder="1"/>
    <xf numFmtId="164" fontId="7" fillId="0" borderId="10" xfId="0" applyNumberFormat="1" applyFont="1" applyFill="1" applyBorder="1"/>
    <xf numFmtId="164" fontId="7" fillId="0" borderId="13" xfId="0" applyNumberFormat="1" applyFont="1" applyFill="1" applyBorder="1"/>
    <xf numFmtId="164" fontId="7" fillId="2" borderId="13" xfId="0" applyNumberFormat="1" applyFont="1" applyFill="1" applyBorder="1"/>
    <xf numFmtId="164" fontId="4" fillId="2" borderId="18" xfId="0" applyNumberFormat="1" applyFont="1" applyFill="1" applyBorder="1"/>
    <xf numFmtId="2" fontId="5" fillId="2" borderId="27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vertical="center" wrapText="1"/>
    </xf>
    <xf numFmtId="2" fontId="4" fillId="0" borderId="28" xfId="0" applyNumberFormat="1" applyFont="1" applyFill="1" applyBorder="1" applyAlignment="1">
      <alignment vertical="center" wrapText="1"/>
    </xf>
    <xf numFmtId="2" fontId="7" fillId="0" borderId="29" xfId="0" applyNumberFormat="1" applyFont="1" applyFill="1" applyBorder="1" applyAlignment="1">
      <alignment vertical="center" wrapText="1"/>
    </xf>
    <xf numFmtId="2" fontId="4" fillId="0" borderId="29" xfId="0" applyNumberFormat="1" applyFont="1" applyFill="1" applyBorder="1" applyAlignment="1">
      <alignment vertical="center" wrapText="1"/>
    </xf>
    <xf numFmtId="2" fontId="4" fillId="0" borderId="30" xfId="0" applyNumberFormat="1" applyFont="1" applyFill="1" applyBorder="1" applyAlignment="1">
      <alignment vertical="center" wrapText="1"/>
    </xf>
    <xf numFmtId="2" fontId="4" fillId="0" borderId="27" xfId="0" applyNumberFormat="1" applyFont="1" applyFill="1" applyBorder="1" applyAlignment="1">
      <alignment vertical="center" wrapText="1"/>
    </xf>
    <xf numFmtId="2" fontId="4" fillId="0" borderId="34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/>
    <xf numFmtId="164" fontId="4" fillId="0" borderId="8" xfId="0" applyNumberFormat="1" applyFont="1" applyFill="1" applyBorder="1"/>
    <xf numFmtId="164" fontId="7" fillId="0" borderId="8" xfId="0" applyNumberFormat="1" applyFont="1" applyFill="1" applyBorder="1"/>
    <xf numFmtId="164" fontId="7" fillId="0" borderId="11" xfId="0" applyNumberFormat="1" applyFont="1" applyFill="1" applyBorder="1"/>
    <xf numFmtId="164" fontId="7" fillId="0" borderId="11" xfId="0" applyNumberFormat="1" applyFont="1" applyFill="1" applyBorder="1" applyAlignment="1">
      <alignment horizontal="right" vertical="top"/>
    </xf>
    <xf numFmtId="164" fontId="7" fillId="0" borderId="13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/>
    <xf numFmtId="164" fontId="7" fillId="0" borderId="38" xfId="0" applyNumberFormat="1" applyFont="1" applyFill="1" applyBorder="1"/>
    <xf numFmtId="164" fontId="4" fillId="0" borderId="23" xfId="0" applyNumberFormat="1" applyFont="1" applyFill="1" applyBorder="1"/>
    <xf numFmtId="164" fontId="7" fillId="0" borderId="20" xfId="0" applyNumberFormat="1" applyFont="1" applyFill="1" applyBorder="1"/>
    <xf numFmtId="164" fontId="5" fillId="0" borderId="1" xfId="0" applyNumberFormat="1" applyFont="1" applyFill="1" applyBorder="1"/>
    <xf numFmtId="164" fontId="6" fillId="0" borderId="5" xfId="0" applyNumberFormat="1" applyFont="1" applyFill="1" applyBorder="1"/>
    <xf numFmtId="164" fontId="4" fillId="0" borderId="6" xfId="0" applyNumberFormat="1" applyFont="1" applyFill="1" applyBorder="1" applyAlignment="1">
      <alignment vertical="center"/>
    </xf>
    <xf numFmtId="164" fontId="7" fillId="0" borderId="7" xfId="0" applyNumberFormat="1" applyFont="1" applyFill="1" applyBorder="1" applyAlignment="1">
      <alignment vertical="center"/>
    </xf>
    <xf numFmtId="164" fontId="7" fillId="0" borderId="39" xfId="0" applyNumberFormat="1" applyFont="1" applyFill="1" applyBorder="1" applyAlignment="1">
      <alignment vertical="center"/>
    </xf>
    <xf numFmtId="164" fontId="4" fillId="0" borderId="13" xfId="0" applyNumberFormat="1" applyFont="1" applyFill="1" applyBorder="1"/>
    <xf numFmtId="164" fontId="4" fillId="0" borderId="10" xfId="0" applyNumberFormat="1" applyFont="1" applyFill="1" applyBorder="1"/>
    <xf numFmtId="164" fontId="4" fillId="0" borderId="38" xfId="0" applyNumberFormat="1" applyFont="1" applyFill="1" applyBorder="1"/>
    <xf numFmtId="164" fontId="4" fillId="0" borderId="20" xfId="0" applyNumberFormat="1" applyFont="1" applyFill="1" applyBorder="1"/>
    <xf numFmtId="164" fontId="5" fillId="0" borderId="5" xfId="0" applyNumberFormat="1" applyFont="1" applyFill="1" applyBorder="1"/>
    <xf numFmtId="164" fontId="4" fillId="0" borderId="15" xfId="0" applyNumberFormat="1" applyFont="1" applyFill="1" applyBorder="1"/>
    <xf numFmtId="164" fontId="4" fillId="0" borderId="35" xfId="0" applyNumberFormat="1" applyFont="1" applyFill="1" applyBorder="1"/>
    <xf numFmtId="164" fontId="4" fillId="0" borderId="39" xfId="0" applyNumberFormat="1" applyFont="1" applyFill="1" applyBorder="1" applyAlignment="1">
      <alignment vertical="center"/>
    </xf>
    <xf numFmtId="164" fontId="6" fillId="2" borderId="3" xfId="0" applyNumberFormat="1" applyFont="1" applyFill="1" applyBorder="1"/>
    <xf numFmtId="164" fontId="4" fillId="0" borderId="40" xfId="0" applyNumberFormat="1" applyFont="1" applyFill="1" applyBorder="1"/>
    <xf numFmtId="164" fontId="7" fillId="0" borderId="41" xfId="0" applyNumberFormat="1" applyFont="1" applyFill="1" applyBorder="1"/>
    <xf numFmtId="164" fontId="7" fillId="0" borderId="41" xfId="0" applyNumberFormat="1" applyFont="1" applyFill="1" applyBorder="1" applyAlignment="1">
      <alignment horizontal="right" vertical="top"/>
    </xf>
    <xf numFmtId="164" fontId="4" fillId="0" borderId="41" xfId="0" applyNumberFormat="1" applyFont="1" applyFill="1" applyBorder="1"/>
    <xf numFmtId="164" fontId="4" fillId="0" borderId="42" xfId="0" applyNumberFormat="1" applyFont="1" applyFill="1" applyBorder="1"/>
    <xf numFmtId="164" fontId="5" fillId="0" borderId="3" xfId="0" applyNumberFormat="1" applyFont="1" applyFill="1" applyBorder="1"/>
    <xf numFmtId="164" fontId="4" fillId="0" borderId="43" xfId="0" applyNumberFormat="1" applyFont="1" applyFill="1" applyBorder="1"/>
    <xf numFmtId="164" fontId="4" fillId="0" borderId="37" xfId="0" applyNumberFormat="1" applyFont="1" applyFill="1" applyBorder="1" applyAlignment="1">
      <alignment vertical="center"/>
    </xf>
    <xf numFmtId="0" fontId="0" fillId="0" borderId="39" xfId="0" applyFill="1" applyBorder="1"/>
    <xf numFmtId="2" fontId="4" fillId="2" borderId="28" xfId="0" applyNumberFormat="1" applyFont="1" applyFill="1" applyBorder="1" applyAlignment="1">
      <alignment vertical="center" wrapText="1"/>
    </xf>
    <xf numFmtId="2" fontId="4" fillId="2" borderId="29" xfId="0" applyNumberFormat="1" applyFont="1" applyFill="1" applyBorder="1" applyAlignment="1">
      <alignment vertical="center" wrapText="1"/>
    </xf>
    <xf numFmtId="2" fontId="7" fillId="2" borderId="29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5" xfId="0" applyNumberFormat="1" applyFont="1" applyFill="1" applyBorder="1"/>
    <xf numFmtId="164" fontId="4" fillId="2" borderId="8" xfId="0" applyNumberFormat="1" applyFont="1" applyFill="1" applyBorder="1"/>
    <xf numFmtId="164" fontId="7" fillId="2" borderId="10" xfId="0" applyNumberFormat="1" applyFont="1" applyFill="1" applyBorder="1"/>
    <xf numFmtId="164" fontId="7" fillId="2" borderId="8" xfId="0" applyNumberFormat="1" applyFont="1" applyFill="1" applyBorder="1"/>
    <xf numFmtId="164" fontId="7" fillId="2" borderId="8" xfId="0" applyNumberFormat="1" applyFont="1" applyFill="1" applyBorder="1" applyAlignment="1">
      <alignment vertical="center"/>
    </xf>
    <xf numFmtId="164" fontId="7" fillId="2" borderId="13" xfId="0" applyNumberFormat="1" applyFont="1" applyFill="1" applyBorder="1" applyAlignment="1">
      <alignment vertical="center"/>
    </xf>
    <xf numFmtId="164" fontId="4" fillId="2" borderId="6" xfId="0" applyNumberFormat="1" applyFont="1" applyFill="1" applyBorder="1"/>
    <xf numFmtId="164" fontId="7" fillId="2" borderId="17" xfId="0" applyNumberFormat="1" applyFont="1" applyFill="1" applyBorder="1"/>
    <xf numFmtId="164" fontId="7" fillId="2" borderId="18" xfId="0" applyNumberFormat="1" applyFont="1" applyFill="1" applyBorder="1"/>
    <xf numFmtId="164" fontId="5" fillId="2" borderId="27" xfId="0" applyNumberFormat="1" applyFont="1" applyFill="1" applyBorder="1"/>
    <xf numFmtId="164" fontId="7" fillId="2" borderId="11" xfId="0" applyNumberFormat="1" applyFont="1" applyFill="1" applyBorder="1"/>
    <xf numFmtId="164" fontId="7" fillId="2" borderId="11" xfId="0" applyNumberFormat="1" applyFont="1" applyFill="1" applyBorder="1" applyAlignment="1">
      <alignment vertical="center"/>
    </xf>
    <xf numFmtId="164" fontId="4" fillId="2" borderId="16" xfId="0" applyNumberFormat="1" applyFont="1" applyFill="1" applyBorder="1"/>
    <xf numFmtId="164" fontId="5" fillId="2" borderId="3" xfId="0" applyNumberFormat="1" applyFont="1" applyFill="1" applyBorder="1"/>
    <xf numFmtId="164" fontId="4" fillId="2" borderId="40" xfId="0" applyNumberFormat="1" applyFont="1" applyFill="1" applyBorder="1"/>
    <xf numFmtId="164" fontId="7" fillId="2" borderId="41" xfId="0" applyNumberFormat="1" applyFont="1" applyFill="1" applyBorder="1"/>
    <xf numFmtId="164" fontId="7" fillId="2" borderId="41" xfId="0" applyNumberFormat="1" applyFont="1" applyFill="1" applyBorder="1" applyAlignment="1">
      <alignment vertical="center"/>
    </xf>
    <xf numFmtId="164" fontId="4" fillId="2" borderId="44" xfId="0" applyNumberFormat="1" applyFont="1" applyFill="1" applyBorder="1"/>
    <xf numFmtId="0" fontId="0" fillId="0" borderId="18" xfId="0" applyBorder="1"/>
    <xf numFmtId="2" fontId="4" fillId="2" borderId="31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/>
    <xf numFmtId="164" fontId="4" fillId="2" borderId="13" xfId="0" applyNumberFormat="1" applyFont="1" applyFill="1" applyBorder="1"/>
    <xf numFmtId="164" fontId="7" fillId="2" borderId="39" xfId="0" applyNumberFormat="1" applyFont="1" applyFill="1" applyBorder="1"/>
    <xf numFmtId="164" fontId="7" fillId="2" borderId="40" xfId="0" applyNumberFormat="1" applyFont="1" applyFill="1" applyBorder="1"/>
    <xf numFmtId="164" fontId="4" fillId="2" borderId="41" xfId="0" applyNumberFormat="1" applyFont="1" applyFill="1" applyBorder="1"/>
    <xf numFmtId="2" fontId="4" fillId="2" borderId="27" xfId="0" applyNumberFormat="1" applyFont="1" applyFill="1" applyBorder="1" applyAlignment="1">
      <alignment vertical="center" wrapText="1"/>
    </xf>
    <xf numFmtId="164" fontId="7" fillId="2" borderId="45" xfId="0" applyNumberFormat="1" applyFont="1" applyFill="1" applyBorder="1"/>
    <xf numFmtId="164" fontId="6" fillId="2" borderId="27" xfId="0" applyNumberFormat="1" applyFont="1" applyFill="1" applyBorder="1"/>
    <xf numFmtId="0" fontId="9" fillId="4" borderId="25" xfId="0" applyFont="1" applyFill="1" applyBorder="1"/>
    <xf numFmtId="0" fontId="9" fillId="4" borderId="46" xfId="0" applyFont="1" applyFill="1" applyBorder="1"/>
    <xf numFmtId="164" fontId="7" fillId="2" borderId="21" xfId="0" applyNumberFormat="1" applyFont="1" applyFill="1" applyBorder="1"/>
    <xf numFmtId="0" fontId="1" fillId="0" borderId="0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tabSelected="1" view="pageBreakPreview" zoomScale="73" zoomScaleNormal="100" zoomScaleSheetLayoutView="73" workbookViewId="0">
      <pane xSplit="1" ySplit="4" topLeftCell="B51" activePane="bottomRight" state="frozen"/>
      <selection pane="topRight" activeCell="B1" sqref="B1"/>
      <selection pane="bottomLeft" activeCell="A4" sqref="A4"/>
      <selection pane="bottomRight" activeCell="G62" sqref="G62:G63"/>
    </sheetView>
  </sheetViews>
  <sheetFormatPr defaultRowHeight="15"/>
  <cols>
    <col min="1" max="1" width="9.140625" style="22"/>
    <col min="2" max="2" width="62.140625" style="22" customWidth="1"/>
    <col min="3" max="3" width="19.140625" customWidth="1"/>
    <col min="4" max="4" width="18.28515625" customWidth="1"/>
    <col min="5" max="5" width="17.85546875" customWidth="1"/>
    <col min="6" max="6" width="16.5703125" customWidth="1"/>
    <col min="7" max="7" width="17" customWidth="1"/>
    <col min="8" max="8" width="17.28515625" customWidth="1"/>
    <col min="9" max="9" width="17.42578125" customWidth="1"/>
    <col min="10" max="10" width="17.5703125" customWidth="1"/>
    <col min="11" max="11" width="17.85546875" customWidth="1"/>
  </cols>
  <sheetData>
    <row r="1" spans="1:11" ht="42.75" customHeight="1" thickBot="1">
      <c r="A1" s="160" t="s">
        <v>60</v>
      </c>
      <c r="B1" s="160"/>
      <c r="C1" s="160"/>
      <c r="D1" s="160"/>
      <c r="E1" s="160"/>
      <c r="F1" s="160"/>
      <c r="G1" s="160"/>
      <c r="H1" s="160"/>
      <c r="I1" s="160"/>
    </row>
    <row r="2" spans="1:11" s="1" customFormat="1" ht="88.5" customHeight="1">
      <c r="A2" s="163" t="s">
        <v>0</v>
      </c>
      <c r="B2" s="165" t="s">
        <v>1</v>
      </c>
      <c r="C2" s="163" t="s">
        <v>61</v>
      </c>
      <c r="D2" s="167" t="s">
        <v>62</v>
      </c>
      <c r="E2" s="168"/>
      <c r="F2" s="163" t="s">
        <v>45</v>
      </c>
      <c r="G2" s="167" t="s">
        <v>119</v>
      </c>
      <c r="H2" s="168"/>
      <c r="I2" s="169" t="s">
        <v>63</v>
      </c>
      <c r="J2" s="167" t="s">
        <v>120</v>
      </c>
      <c r="K2" s="168"/>
    </row>
    <row r="3" spans="1:11" s="1" customFormat="1" ht="49.5" customHeight="1" thickBot="1">
      <c r="A3" s="164"/>
      <c r="B3" s="166"/>
      <c r="C3" s="164"/>
      <c r="D3" s="29" t="s">
        <v>105</v>
      </c>
      <c r="E3" s="39" t="s">
        <v>106</v>
      </c>
      <c r="F3" s="164"/>
      <c r="G3" s="29" t="s">
        <v>105</v>
      </c>
      <c r="H3" s="39" t="s">
        <v>106</v>
      </c>
      <c r="I3" s="170"/>
      <c r="J3" s="29" t="s">
        <v>105</v>
      </c>
      <c r="K3" s="39" t="s">
        <v>106</v>
      </c>
    </row>
    <row r="4" spans="1:11" s="1" customFormat="1" ht="39.75" customHeight="1" thickBot="1">
      <c r="A4" s="171" t="s">
        <v>2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1" ht="38.25" thickBot="1">
      <c r="A5" s="2"/>
      <c r="B5" s="83" t="s">
        <v>3</v>
      </c>
      <c r="C5" s="91">
        <f>C6+C38+C43</f>
        <v>1411247.7000000002</v>
      </c>
      <c r="D5" s="3">
        <f>D6+D38+D43</f>
        <v>108446.00000000003</v>
      </c>
      <c r="E5" s="78">
        <f>E6+E38+E43</f>
        <v>65904.899999999994</v>
      </c>
      <c r="F5" s="91">
        <f>F6+F38+F43</f>
        <v>1334000.0000000002</v>
      </c>
      <c r="G5" s="3">
        <f t="shared" ref="G5:H5" si="0">G6+G38+G43</f>
        <v>48002.6</v>
      </c>
      <c r="H5" s="78">
        <f t="shared" si="0"/>
        <v>62600</v>
      </c>
      <c r="I5" s="114">
        <f>I6+I38+I43</f>
        <v>1273229.8000000003</v>
      </c>
      <c r="J5" s="3">
        <f t="shared" ref="J5" si="1">J6+J38+J43</f>
        <v>33072.799999999996</v>
      </c>
      <c r="K5" s="78">
        <f t="shared" ref="K5" si="2">K6+K38+K43</f>
        <v>16600</v>
      </c>
    </row>
    <row r="6" spans="1:11" ht="120" customHeight="1" thickBot="1">
      <c r="A6" s="2" t="s">
        <v>4</v>
      </c>
      <c r="B6" s="84" t="s">
        <v>5</v>
      </c>
      <c r="C6" s="91">
        <f>C7+C21+C22+C23+C24+C25+C26+C27+C28+C29+C30+C31+C32+C33+C34+C35+C36+C37</f>
        <v>1335983.9000000001</v>
      </c>
      <c r="D6" s="3">
        <f>D7+D21+D22+D23+D24+D25+D26+D27+D28+D29+D30+D31+D32+D33+D34+D35+D36+D37</f>
        <v>95245.400000000023</v>
      </c>
      <c r="E6" s="78">
        <f>E7+E21+E22+E23+E24+E25+E26+E27+E28+E29+E30+E31+E32+E33+E34+E35+E36+E37</f>
        <v>65904.899999999994</v>
      </c>
      <c r="F6" s="91">
        <f>F7+F21+F22+F23+F24+F25+F26+F27+F28+F29+F30+F31+F32+F33+F34+F35+F36+F37</f>
        <v>1258736.2000000002</v>
      </c>
      <c r="G6" s="3">
        <f t="shared" ref="G6:H6" si="3">G7+G21+G22+G23+G24+G25+G26+G27+G28+G29+G30+G31+G32+G33+G34+G35+G36+G37</f>
        <v>48002.6</v>
      </c>
      <c r="H6" s="78">
        <f t="shared" si="3"/>
        <v>62600</v>
      </c>
      <c r="I6" s="114">
        <f>I7+I21+I22+I23+I24+I25+I26+I27+I28+I29+I30+I31+I32+I33+I34+I35+I36+I37</f>
        <v>1197966.0000000002</v>
      </c>
      <c r="J6" s="3">
        <f t="shared" ref="J6" si="4">J7+J21+J22+J23+J24+J25+J26+J27+J28+J29+J30+J31+J32+J33+J34+J35+J36+J37</f>
        <v>33072.799999999996</v>
      </c>
      <c r="K6" s="78">
        <f t="shared" ref="K6" si="5">K7+K21+K22+K23+K24+K25+K26+K27+K28+K29+K30+K31+K32+K33+K34+K35+K36+K37</f>
        <v>16600</v>
      </c>
    </row>
    <row r="7" spans="1:11" s="52" customFormat="1" ht="37.5">
      <c r="A7" s="53" t="s">
        <v>6</v>
      </c>
      <c r="B7" s="85" t="s">
        <v>7</v>
      </c>
      <c r="C7" s="92">
        <v>1074199.6000000001</v>
      </c>
      <c r="D7" s="54">
        <f>SUM(D8:D20)</f>
        <v>59733.3</v>
      </c>
      <c r="E7" s="79">
        <f>SUM(E8:E20)</f>
        <v>58056.9</v>
      </c>
      <c r="F7" s="92">
        <v>1044343</v>
      </c>
      <c r="G7" s="54">
        <f>SUM(G8:G20)</f>
        <v>27333.599999999999</v>
      </c>
      <c r="H7" s="79">
        <f>SUM(H8:H20)</f>
        <v>62600</v>
      </c>
      <c r="I7" s="115">
        <v>998371</v>
      </c>
      <c r="J7" s="54">
        <f>SUM(J8:J20)</f>
        <v>27361.599999999999</v>
      </c>
      <c r="K7" s="79">
        <f>SUM(K8:K20)</f>
        <v>16600</v>
      </c>
    </row>
    <row r="8" spans="1:11" s="52" customFormat="1" ht="22.5" customHeight="1">
      <c r="A8" s="72" t="s">
        <v>8</v>
      </c>
      <c r="B8" s="86" t="s">
        <v>64</v>
      </c>
      <c r="C8" s="93">
        <v>1811.6</v>
      </c>
      <c r="D8" s="54">
        <v>1811.6</v>
      </c>
      <c r="E8" s="79"/>
      <c r="F8" s="93">
        <v>1811.6</v>
      </c>
      <c r="G8" s="54">
        <v>1811.6</v>
      </c>
      <c r="H8" s="79"/>
      <c r="I8" s="93">
        <v>1811.6</v>
      </c>
      <c r="J8" s="54">
        <v>1811.6</v>
      </c>
      <c r="K8" s="60"/>
    </row>
    <row r="9" spans="1:11" s="52" customFormat="1" ht="22.5" customHeight="1">
      <c r="A9" s="72" t="s">
        <v>9</v>
      </c>
      <c r="B9" s="86" t="s">
        <v>94</v>
      </c>
      <c r="C9" s="94">
        <v>23149.200000000001</v>
      </c>
      <c r="D9" s="58">
        <v>23149.200000000001</v>
      </c>
      <c r="E9" s="80"/>
      <c r="F9" s="94">
        <v>23149.200000000001</v>
      </c>
      <c r="G9" s="58">
        <v>23149.200000000001</v>
      </c>
      <c r="H9" s="80"/>
      <c r="I9" s="116">
        <v>23149.200000000001</v>
      </c>
      <c r="J9" s="58">
        <v>23149.200000000001</v>
      </c>
      <c r="K9" s="60"/>
    </row>
    <row r="10" spans="1:11" s="52" customFormat="1" ht="38.25" customHeight="1">
      <c r="A10" s="72" t="s">
        <v>10</v>
      </c>
      <c r="B10" s="86" t="s">
        <v>67</v>
      </c>
      <c r="C10" s="95">
        <v>6938</v>
      </c>
      <c r="D10" s="74">
        <v>6938</v>
      </c>
      <c r="E10" s="96"/>
      <c r="F10" s="95">
        <v>6938</v>
      </c>
      <c r="G10" s="74">
        <v>6938</v>
      </c>
      <c r="H10" s="96"/>
      <c r="I10" s="117">
        <v>6938</v>
      </c>
      <c r="J10" s="74">
        <v>6938</v>
      </c>
      <c r="K10" s="60"/>
    </row>
    <row r="11" spans="1:11" s="52" customFormat="1" ht="39" customHeight="1">
      <c r="A11" s="72" t="s">
        <v>44</v>
      </c>
      <c r="B11" s="86" t="s">
        <v>115</v>
      </c>
      <c r="C11" s="95">
        <v>15726.1</v>
      </c>
      <c r="D11" s="74">
        <v>15726.1</v>
      </c>
      <c r="E11" s="96"/>
      <c r="F11" s="94"/>
      <c r="G11" s="73"/>
      <c r="H11" s="80"/>
      <c r="I11" s="116"/>
      <c r="J11" s="59"/>
      <c r="K11" s="60"/>
    </row>
    <row r="12" spans="1:11" s="52" customFormat="1" ht="39" customHeight="1">
      <c r="A12" s="72" t="s">
        <v>54</v>
      </c>
      <c r="B12" s="86" t="s">
        <v>65</v>
      </c>
      <c r="C12" s="95">
        <v>5040.5</v>
      </c>
      <c r="D12" s="74">
        <v>5040.5</v>
      </c>
      <c r="E12" s="96"/>
      <c r="F12" s="94"/>
      <c r="G12" s="73"/>
      <c r="H12" s="80"/>
      <c r="I12" s="116"/>
      <c r="J12" s="59"/>
      <c r="K12" s="60"/>
    </row>
    <row r="13" spans="1:11" s="52" customFormat="1" ht="42.75" customHeight="1">
      <c r="A13" s="72" t="s">
        <v>55</v>
      </c>
      <c r="B13" s="86" t="s">
        <v>114</v>
      </c>
      <c r="C13" s="95">
        <v>9660</v>
      </c>
      <c r="D13" s="74">
        <v>9660</v>
      </c>
      <c r="E13" s="96"/>
      <c r="F13" s="94"/>
      <c r="G13" s="73"/>
      <c r="H13" s="80"/>
      <c r="I13" s="116"/>
      <c r="J13" s="59"/>
      <c r="K13" s="60"/>
    </row>
    <row r="14" spans="1:11" s="52" customFormat="1" ht="39" customHeight="1">
      <c r="A14" s="72" t="s">
        <v>56</v>
      </c>
      <c r="B14" s="86" t="s">
        <v>66</v>
      </c>
      <c r="C14" s="95">
        <v>2000</v>
      </c>
      <c r="D14" s="74">
        <v>2000</v>
      </c>
      <c r="E14" s="96"/>
      <c r="F14" s="94"/>
      <c r="G14" s="73"/>
      <c r="H14" s="80"/>
      <c r="I14" s="116"/>
      <c r="J14" s="59"/>
      <c r="K14" s="60"/>
    </row>
    <row r="15" spans="1:11" s="52" customFormat="1" ht="38.25" customHeight="1">
      <c r="A15" s="72" t="s">
        <v>57</v>
      </c>
      <c r="B15" s="86" t="s">
        <v>68</v>
      </c>
      <c r="C15" s="94">
        <v>-5264.7</v>
      </c>
      <c r="D15" s="58">
        <v>-5264.7</v>
      </c>
      <c r="E15" s="80"/>
      <c r="F15" s="94">
        <v>-5264.7</v>
      </c>
      <c r="G15" s="58">
        <v>-5264.7</v>
      </c>
      <c r="H15" s="80"/>
      <c r="I15" s="116">
        <v>-5264.7</v>
      </c>
      <c r="J15" s="58">
        <v>-5264.7</v>
      </c>
      <c r="K15" s="60"/>
    </row>
    <row r="16" spans="1:11" s="52" customFormat="1" ht="36" customHeight="1">
      <c r="A16" s="72" t="s">
        <v>58</v>
      </c>
      <c r="B16" s="86" t="s">
        <v>69</v>
      </c>
      <c r="C16" s="94">
        <v>672.6</v>
      </c>
      <c r="D16" s="58">
        <v>672.6</v>
      </c>
      <c r="E16" s="80"/>
      <c r="F16" s="94">
        <v>699.5</v>
      </c>
      <c r="G16" s="73">
        <v>699.5</v>
      </c>
      <c r="H16" s="80"/>
      <c r="I16" s="116">
        <v>727.5</v>
      </c>
      <c r="J16" s="73">
        <v>727.5</v>
      </c>
      <c r="K16" s="60"/>
    </row>
    <row r="17" spans="1:11" s="52" customFormat="1" ht="57" customHeight="1">
      <c r="A17" s="72" t="s">
        <v>11</v>
      </c>
      <c r="B17" s="86" t="s">
        <v>112</v>
      </c>
      <c r="C17" s="94">
        <v>9446.7999999999993</v>
      </c>
      <c r="D17" s="58"/>
      <c r="E17" s="80">
        <v>9446.7999999999993</v>
      </c>
      <c r="F17" s="94"/>
      <c r="G17" s="73"/>
      <c r="H17" s="80"/>
      <c r="I17" s="116"/>
      <c r="J17" s="59"/>
      <c r="K17" s="60"/>
    </row>
    <row r="18" spans="1:11" s="52" customFormat="1" ht="36" customHeight="1">
      <c r="A18" s="72" t="s">
        <v>109</v>
      </c>
      <c r="B18" s="86" t="s">
        <v>113</v>
      </c>
      <c r="C18" s="94">
        <v>31000</v>
      </c>
      <c r="D18" s="58"/>
      <c r="E18" s="80">
        <v>31000</v>
      </c>
      <c r="F18" s="94">
        <v>46000</v>
      </c>
      <c r="G18" s="73"/>
      <c r="H18" s="80">
        <v>46000</v>
      </c>
      <c r="I18" s="116"/>
      <c r="J18" s="59"/>
      <c r="K18" s="60"/>
    </row>
    <row r="19" spans="1:11" s="52" customFormat="1" ht="57.75" customHeight="1">
      <c r="A19" s="72" t="s">
        <v>110</v>
      </c>
      <c r="B19" s="86" t="s">
        <v>118</v>
      </c>
      <c r="C19" s="94">
        <v>16600</v>
      </c>
      <c r="D19" s="58"/>
      <c r="E19" s="80">
        <v>16600</v>
      </c>
      <c r="F19" s="94">
        <v>16600</v>
      </c>
      <c r="G19" s="73"/>
      <c r="H19" s="80">
        <v>16600</v>
      </c>
      <c r="I19" s="116">
        <v>16600</v>
      </c>
      <c r="J19" s="59"/>
      <c r="K19" s="80">
        <v>16600</v>
      </c>
    </row>
    <row r="20" spans="1:11" s="52" customFormat="1" ht="80.25" customHeight="1">
      <c r="A20" s="72" t="s">
        <v>111</v>
      </c>
      <c r="B20" s="86" t="s">
        <v>116</v>
      </c>
      <c r="C20" s="94">
        <v>1010.1</v>
      </c>
      <c r="D20" s="58"/>
      <c r="E20" s="80">
        <v>1010.1</v>
      </c>
      <c r="F20" s="94"/>
      <c r="G20" s="73"/>
      <c r="H20" s="80"/>
      <c r="I20" s="116"/>
      <c r="J20" s="59"/>
      <c r="K20" s="60"/>
    </row>
    <row r="21" spans="1:11" s="52" customFormat="1" ht="59.25" customHeight="1">
      <c r="A21" s="57" t="s">
        <v>12</v>
      </c>
      <c r="B21" s="87" t="s">
        <v>13</v>
      </c>
      <c r="C21" s="97">
        <v>4558.3999999999996</v>
      </c>
      <c r="D21" s="58">
        <v>437.8</v>
      </c>
      <c r="E21" s="80"/>
      <c r="F21" s="97">
        <v>4759.3</v>
      </c>
      <c r="G21" s="73">
        <v>638.70000000000005</v>
      </c>
      <c r="H21" s="80"/>
      <c r="I21" s="118">
        <v>4961.1000000000004</v>
      </c>
      <c r="J21" s="73">
        <v>680.9</v>
      </c>
      <c r="K21" s="77"/>
    </row>
    <row r="22" spans="1:11" s="52" customFormat="1" ht="133.5" customHeight="1">
      <c r="A22" s="57" t="s">
        <v>70</v>
      </c>
      <c r="B22" s="87" t="s">
        <v>85</v>
      </c>
      <c r="C22" s="97">
        <v>10000</v>
      </c>
      <c r="D22" s="58"/>
      <c r="E22" s="80"/>
      <c r="F22" s="97">
        <v>10000</v>
      </c>
      <c r="G22" s="68"/>
      <c r="H22" s="106"/>
      <c r="I22" s="118">
        <v>10000</v>
      </c>
      <c r="J22" s="59"/>
      <c r="K22" s="60"/>
    </row>
    <row r="23" spans="1:11" s="52" customFormat="1" ht="136.5" customHeight="1">
      <c r="A23" s="57" t="s">
        <v>71</v>
      </c>
      <c r="B23" s="87" t="s">
        <v>86</v>
      </c>
      <c r="C23" s="92">
        <v>61990.5</v>
      </c>
      <c r="D23" s="54">
        <v>1947.1</v>
      </c>
      <c r="E23" s="79"/>
      <c r="F23" s="92">
        <v>61990.5</v>
      </c>
      <c r="G23" s="54">
        <v>1947.1</v>
      </c>
      <c r="H23" s="107"/>
      <c r="I23" s="115">
        <v>61990.5</v>
      </c>
      <c r="J23" s="54">
        <v>1947.1</v>
      </c>
      <c r="K23" s="60"/>
    </row>
    <row r="24" spans="1:11" s="52" customFormat="1" ht="75.75" customHeight="1">
      <c r="A24" s="57" t="s">
        <v>72</v>
      </c>
      <c r="B24" s="87" t="s">
        <v>16</v>
      </c>
      <c r="C24" s="92">
        <v>27673.8</v>
      </c>
      <c r="D24" s="54"/>
      <c r="E24" s="79"/>
      <c r="F24" s="92">
        <v>27673.8</v>
      </c>
      <c r="G24" s="46"/>
      <c r="H24" s="107"/>
      <c r="I24" s="115">
        <v>27673.8</v>
      </c>
      <c r="J24" s="59"/>
      <c r="K24" s="60"/>
    </row>
    <row r="25" spans="1:11" s="52" customFormat="1" ht="63" customHeight="1">
      <c r="A25" s="57" t="s">
        <v>73</v>
      </c>
      <c r="B25" s="87" t="s">
        <v>53</v>
      </c>
      <c r="C25" s="92">
        <v>70000</v>
      </c>
      <c r="D25" s="54"/>
      <c r="E25" s="79"/>
      <c r="F25" s="92">
        <v>70000</v>
      </c>
      <c r="G25" s="46"/>
      <c r="H25" s="107"/>
      <c r="I25" s="115">
        <v>70000</v>
      </c>
      <c r="J25" s="59"/>
      <c r="K25" s="60"/>
    </row>
    <row r="26" spans="1:11" s="52" customFormat="1" ht="101.25" customHeight="1">
      <c r="A26" s="57" t="s">
        <v>74</v>
      </c>
      <c r="B26" s="87" t="s">
        <v>17</v>
      </c>
      <c r="C26" s="92">
        <v>6348</v>
      </c>
      <c r="D26" s="71"/>
      <c r="E26" s="98">
        <v>4848</v>
      </c>
      <c r="F26" s="92">
        <v>1500</v>
      </c>
      <c r="G26" s="25"/>
      <c r="H26" s="108"/>
      <c r="I26" s="115">
        <v>1500</v>
      </c>
      <c r="J26" s="59"/>
      <c r="K26" s="60"/>
    </row>
    <row r="27" spans="1:11" s="52" customFormat="1" ht="128.25" customHeight="1">
      <c r="A27" s="57" t="s">
        <v>75</v>
      </c>
      <c r="B27" s="87" t="s">
        <v>87</v>
      </c>
      <c r="C27" s="92">
        <v>15000</v>
      </c>
      <c r="D27" s="58">
        <v>15000</v>
      </c>
      <c r="E27" s="80"/>
      <c r="F27" s="97">
        <v>15000</v>
      </c>
      <c r="G27" s="58">
        <v>15000</v>
      </c>
      <c r="H27" s="106"/>
      <c r="I27" s="118"/>
      <c r="J27" s="59"/>
      <c r="K27" s="60"/>
    </row>
    <row r="28" spans="1:11" s="52" customFormat="1" ht="40.5" customHeight="1">
      <c r="A28" s="57" t="s">
        <v>76</v>
      </c>
      <c r="B28" s="87" t="s">
        <v>18</v>
      </c>
      <c r="C28" s="92">
        <v>10000</v>
      </c>
      <c r="D28" s="58"/>
      <c r="E28" s="80"/>
      <c r="F28" s="97">
        <v>10000</v>
      </c>
      <c r="G28" s="27"/>
      <c r="H28" s="106"/>
      <c r="I28" s="97">
        <v>10000</v>
      </c>
      <c r="J28" s="59"/>
      <c r="K28" s="60"/>
    </row>
    <row r="29" spans="1:11" s="52" customFormat="1" ht="115.5" customHeight="1">
      <c r="A29" s="57" t="s">
        <v>77</v>
      </c>
      <c r="B29" s="87" t="s">
        <v>19</v>
      </c>
      <c r="C29" s="92">
        <v>7114.3</v>
      </c>
      <c r="D29" s="58"/>
      <c r="E29" s="80"/>
      <c r="F29" s="97">
        <v>7114.3</v>
      </c>
      <c r="G29" s="27"/>
      <c r="H29" s="106"/>
      <c r="I29" s="97">
        <v>7114.3</v>
      </c>
      <c r="J29" s="59"/>
      <c r="K29" s="60"/>
    </row>
    <row r="30" spans="1:11" s="52" customFormat="1" ht="40.5" customHeight="1">
      <c r="A30" s="57" t="s">
        <v>78</v>
      </c>
      <c r="B30" s="87" t="s">
        <v>88</v>
      </c>
      <c r="C30" s="92">
        <v>1720.3</v>
      </c>
      <c r="D30" s="58">
        <v>59.8</v>
      </c>
      <c r="E30" s="80"/>
      <c r="F30" s="97">
        <v>1720.3</v>
      </c>
      <c r="G30" s="58">
        <v>59.8</v>
      </c>
      <c r="H30" s="106"/>
      <c r="I30" s="97">
        <v>1720.3</v>
      </c>
      <c r="J30" s="58">
        <v>59.8</v>
      </c>
      <c r="K30" s="60"/>
    </row>
    <row r="31" spans="1:11" s="52" customFormat="1" ht="96" customHeight="1">
      <c r="A31" s="57" t="s">
        <v>79</v>
      </c>
      <c r="B31" s="87" t="s">
        <v>89</v>
      </c>
      <c r="C31" s="92">
        <v>6012.3</v>
      </c>
      <c r="D31" s="58">
        <v>5044</v>
      </c>
      <c r="E31" s="80"/>
      <c r="F31" s="97">
        <v>968.3</v>
      </c>
      <c r="G31" s="27"/>
      <c r="H31" s="106"/>
      <c r="I31" s="97">
        <v>968.3</v>
      </c>
      <c r="J31" s="59"/>
      <c r="K31" s="60"/>
    </row>
    <row r="32" spans="1:11" s="52" customFormat="1" ht="75" customHeight="1">
      <c r="A32" s="57" t="s">
        <v>80</v>
      </c>
      <c r="B32" s="87" t="s">
        <v>20</v>
      </c>
      <c r="C32" s="92">
        <v>24700</v>
      </c>
      <c r="D32" s="58"/>
      <c r="E32" s="80"/>
      <c r="F32" s="97">
        <v>0</v>
      </c>
      <c r="G32" s="27"/>
      <c r="H32" s="106"/>
      <c r="I32" s="97"/>
      <c r="J32" s="59"/>
      <c r="K32" s="60"/>
    </row>
    <row r="33" spans="1:11" s="52" customFormat="1" ht="96.75" customHeight="1">
      <c r="A33" s="57" t="s">
        <v>81</v>
      </c>
      <c r="B33" s="87" t="s">
        <v>90</v>
      </c>
      <c r="C33" s="92">
        <v>518.29999999999995</v>
      </c>
      <c r="D33" s="58">
        <v>18.3</v>
      </c>
      <c r="E33" s="80"/>
      <c r="F33" s="97">
        <v>518.29999999999995</v>
      </c>
      <c r="G33" s="58">
        <v>18.3</v>
      </c>
      <c r="H33" s="106"/>
      <c r="I33" s="97">
        <v>518.29999999999995</v>
      </c>
      <c r="J33" s="58">
        <v>18.3</v>
      </c>
      <c r="K33" s="60"/>
    </row>
    <row r="34" spans="1:11" s="52" customFormat="1" ht="59.25" customHeight="1">
      <c r="A34" s="57" t="s">
        <v>82</v>
      </c>
      <c r="B34" s="87" t="s">
        <v>91</v>
      </c>
      <c r="C34" s="92">
        <v>148.4</v>
      </c>
      <c r="D34" s="58">
        <v>5.0999999999999996</v>
      </c>
      <c r="E34" s="80"/>
      <c r="F34" s="97">
        <v>148.4</v>
      </c>
      <c r="G34" s="58">
        <v>5.0999999999999996</v>
      </c>
      <c r="H34" s="106"/>
      <c r="I34" s="118">
        <v>148.4</v>
      </c>
      <c r="J34" s="58">
        <v>5.0999999999999996</v>
      </c>
      <c r="K34" s="60"/>
    </row>
    <row r="35" spans="1:11" s="52" customFormat="1" ht="119.25" customHeight="1">
      <c r="A35" s="57" t="s">
        <v>83</v>
      </c>
      <c r="B35" s="87" t="s">
        <v>92</v>
      </c>
      <c r="C35" s="97">
        <v>10000</v>
      </c>
      <c r="D35" s="58">
        <v>10000</v>
      </c>
      <c r="E35" s="80"/>
      <c r="F35" s="97"/>
      <c r="G35" s="68"/>
      <c r="H35" s="106"/>
      <c r="I35" s="118"/>
      <c r="J35" s="59"/>
      <c r="K35" s="60"/>
    </row>
    <row r="36" spans="1:11" s="52" customFormat="1" ht="114.75" customHeight="1">
      <c r="A36" s="57" t="s">
        <v>84</v>
      </c>
      <c r="B36" s="87" t="s">
        <v>93</v>
      </c>
      <c r="C36" s="97">
        <v>3000</v>
      </c>
      <c r="D36" s="58">
        <v>3000</v>
      </c>
      <c r="E36" s="80"/>
      <c r="F36" s="97">
        <v>3000</v>
      </c>
      <c r="G36" s="58">
        <v>3000</v>
      </c>
      <c r="H36" s="106"/>
      <c r="I36" s="118">
        <v>3000</v>
      </c>
      <c r="J36" s="58">
        <v>3000</v>
      </c>
      <c r="K36" s="60"/>
    </row>
    <row r="37" spans="1:11" s="52" customFormat="1" ht="53.25" customHeight="1" thickBot="1">
      <c r="A37" s="69" t="s">
        <v>107</v>
      </c>
      <c r="B37" s="88" t="s">
        <v>108</v>
      </c>
      <c r="C37" s="99">
        <v>3000</v>
      </c>
      <c r="D37" s="64"/>
      <c r="E37" s="100">
        <v>3000</v>
      </c>
      <c r="F37" s="99"/>
      <c r="G37" s="62"/>
      <c r="H37" s="109"/>
      <c r="I37" s="119"/>
      <c r="J37" s="70"/>
      <c r="K37" s="67"/>
    </row>
    <row r="38" spans="1:11" s="52" customFormat="1" ht="75.75" thickBot="1">
      <c r="A38" s="47" t="s">
        <v>21</v>
      </c>
      <c r="B38" s="89" t="s">
        <v>22</v>
      </c>
      <c r="C38" s="101">
        <v>4306.2</v>
      </c>
      <c r="D38" s="48"/>
      <c r="E38" s="102"/>
      <c r="F38" s="101">
        <v>4306.2</v>
      </c>
      <c r="G38" s="49"/>
      <c r="H38" s="110"/>
      <c r="I38" s="120">
        <v>4306.2</v>
      </c>
      <c r="J38" s="50"/>
      <c r="K38" s="51"/>
    </row>
    <row r="39" spans="1:11" s="52" customFormat="1" ht="94.5" customHeight="1">
      <c r="A39" s="53" t="s">
        <v>23</v>
      </c>
      <c r="B39" s="85" t="s">
        <v>24</v>
      </c>
      <c r="C39" s="92">
        <v>2500</v>
      </c>
      <c r="D39" s="54"/>
      <c r="E39" s="79"/>
      <c r="F39" s="92">
        <v>2500</v>
      </c>
      <c r="G39" s="46"/>
      <c r="H39" s="107"/>
      <c r="I39" s="115">
        <v>2500</v>
      </c>
      <c r="J39" s="55"/>
      <c r="K39" s="56"/>
    </row>
    <row r="40" spans="1:11" s="52" customFormat="1" ht="75">
      <c r="A40" s="57" t="s">
        <v>25</v>
      </c>
      <c r="B40" s="87" t="s">
        <v>26</v>
      </c>
      <c r="C40" s="92">
        <v>1512</v>
      </c>
      <c r="D40" s="58"/>
      <c r="E40" s="79"/>
      <c r="F40" s="92">
        <v>1512</v>
      </c>
      <c r="G40" s="46"/>
      <c r="H40" s="107"/>
      <c r="I40" s="115">
        <v>1512</v>
      </c>
      <c r="J40" s="59"/>
      <c r="K40" s="60"/>
    </row>
    <row r="41" spans="1:11" s="52" customFormat="1" ht="37.5">
      <c r="A41" s="61" t="s">
        <v>27</v>
      </c>
      <c r="B41" s="90" t="s">
        <v>28</v>
      </c>
      <c r="C41" s="97">
        <v>44.2</v>
      </c>
      <c r="D41" s="58"/>
      <c r="E41" s="80"/>
      <c r="F41" s="99">
        <v>44.2</v>
      </c>
      <c r="G41" s="62"/>
      <c r="H41" s="109"/>
      <c r="I41" s="119">
        <v>44.2</v>
      </c>
      <c r="J41" s="63"/>
      <c r="K41" s="60"/>
    </row>
    <row r="42" spans="1:11" s="52" customFormat="1" ht="48.75" customHeight="1" thickBot="1">
      <c r="A42" s="61" t="s">
        <v>51</v>
      </c>
      <c r="B42" s="90" t="s">
        <v>52</v>
      </c>
      <c r="C42" s="99">
        <v>250</v>
      </c>
      <c r="D42" s="64"/>
      <c r="E42" s="100"/>
      <c r="F42" s="111">
        <v>250</v>
      </c>
      <c r="G42" s="65"/>
      <c r="H42" s="112"/>
      <c r="I42" s="121">
        <v>250</v>
      </c>
      <c r="J42" s="66"/>
      <c r="K42" s="67"/>
    </row>
    <row r="43" spans="1:11" s="52" customFormat="1" ht="98.25" customHeight="1" thickBot="1">
      <c r="A43" s="75" t="s">
        <v>29</v>
      </c>
      <c r="B43" s="89" t="s">
        <v>30</v>
      </c>
      <c r="C43" s="101">
        <v>70957.600000000006</v>
      </c>
      <c r="D43" s="48">
        <v>13200.6</v>
      </c>
      <c r="E43" s="102"/>
      <c r="F43" s="101">
        <v>70957.600000000006</v>
      </c>
      <c r="G43" s="49"/>
      <c r="H43" s="110"/>
      <c r="I43" s="120">
        <v>70957.600000000006</v>
      </c>
      <c r="J43" s="76"/>
      <c r="K43" s="51"/>
    </row>
    <row r="44" spans="1:11" s="52" customFormat="1" ht="114.75" customHeight="1" thickBot="1">
      <c r="A44" s="69" t="s">
        <v>31</v>
      </c>
      <c r="B44" s="88" t="s">
        <v>95</v>
      </c>
      <c r="C44" s="103">
        <v>70957.600000000006</v>
      </c>
      <c r="D44" s="104">
        <v>13200.6</v>
      </c>
      <c r="E44" s="105"/>
      <c r="F44" s="103">
        <v>70957.600000000006</v>
      </c>
      <c r="G44" s="104">
        <v>13200.6</v>
      </c>
      <c r="H44" s="113"/>
      <c r="I44" s="122">
        <v>70957.600000000006</v>
      </c>
      <c r="J44" s="104">
        <v>13200.6</v>
      </c>
      <c r="K44" s="123"/>
    </row>
    <row r="45" spans="1:11" ht="23.25" customHeight="1" thickBot="1">
      <c r="A45" s="161" t="s">
        <v>32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74"/>
    </row>
    <row r="46" spans="1:11" ht="101.25" customHeight="1" thickBot="1">
      <c r="A46" s="2" t="s">
        <v>47</v>
      </c>
      <c r="B46" s="154" t="s">
        <v>33</v>
      </c>
      <c r="C46" s="127">
        <v>232504.9</v>
      </c>
      <c r="D46" s="128">
        <f>D47+D48+D51</f>
        <v>152132.79999999999</v>
      </c>
      <c r="E46" s="129"/>
      <c r="F46" s="127">
        <v>82236.800000000003</v>
      </c>
      <c r="G46" s="138">
        <f>G47+G48+G51</f>
        <v>49452.800000000003</v>
      </c>
      <c r="H46" s="129"/>
      <c r="I46" s="142">
        <v>80971</v>
      </c>
      <c r="J46" s="138">
        <f>J47+J48+J51</f>
        <v>48187</v>
      </c>
      <c r="K46" s="45"/>
    </row>
    <row r="47" spans="1:11" ht="60" customHeight="1">
      <c r="A47" s="4" t="s">
        <v>48</v>
      </c>
      <c r="B47" s="124" t="s">
        <v>96</v>
      </c>
      <c r="C47" s="130">
        <v>2500</v>
      </c>
      <c r="D47" s="5"/>
      <c r="E47" s="6"/>
      <c r="F47" s="130">
        <v>2500</v>
      </c>
      <c r="G47" s="33"/>
      <c r="H47" s="6"/>
      <c r="I47" s="143">
        <v>2500</v>
      </c>
      <c r="J47" s="43"/>
      <c r="K47" s="44"/>
    </row>
    <row r="48" spans="1:11" ht="64.5" customHeight="1">
      <c r="A48" s="4" t="s">
        <v>49</v>
      </c>
      <c r="B48" s="125" t="s">
        <v>97</v>
      </c>
      <c r="C48" s="130">
        <f>C49+C50</f>
        <v>154484</v>
      </c>
      <c r="D48" s="9">
        <f>D50</f>
        <v>124200</v>
      </c>
      <c r="E48" s="131"/>
      <c r="F48" s="130">
        <v>51804</v>
      </c>
      <c r="G48" s="33">
        <f>G50</f>
        <v>21520</v>
      </c>
      <c r="H48" s="6"/>
      <c r="I48" s="143">
        <v>50538.2</v>
      </c>
      <c r="J48" s="33">
        <f>J50</f>
        <v>20254.2</v>
      </c>
      <c r="K48" s="40"/>
    </row>
    <row r="49" spans="1:11" s="26" customFormat="1" ht="44.25" customHeight="1">
      <c r="A49" s="16"/>
      <c r="B49" s="126" t="s">
        <v>46</v>
      </c>
      <c r="C49" s="132">
        <v>30284</v>
      </c>
      <c r="D49" s="9"/>
      <c r="E49" s="81"/>
      <c r="F49" s="139">
        <v>30284</v>
      </c>
      <c r="G49" s="31"/>
      <c r="H49" s="81"/>
      <c r="I49" s="144">
        <v>30284</v>
      </c>
      <c r="J49" s="38"/>
      <c r="K49" s="41"/>
    </row>
    <row r="50" spans="1:11" s="26" customFormat="1" ht="284.25" customHeight="1">
      <c r="A50" s="16"/>
      <c r="B50" s="126" t="s">
        <v>122</v>
      </c>
      <c r="C50" s="133">
        <v>124200</v>
      </c>
      <c r="D50" s="10">
        <v>124200</v>
      </c>
      <c r="E50" s="134"/>
      <c r="F50" s="140">
        <v>21520</v>
      </c>
      <c r="G50" s="10">
        <v>21520</v>
      </c>
      <c r="H50" s="134"/>
      <c r="I50" s="145">
        <v>20254.2</v>
      </c>
      <c r="J50" s="35">
        <v>20254.2</v>
      </c>
      <c r="K50" s="41"/>
    </row>
    <row r="51" spans="1:11" ht="115.5" customHeight="1" thickBot="1">
      <c r="A51" s="4" t="s">
        <v>50</v>
      </c>
      <c r="B51" s="124" t="s">
        <v>98</v>
      </c>
      <c r="C51" s="135">
        <v>75520.899999999994</v>
      </c>
      <c r="D51" s="136">
        <v>27932.799999999999</v>
      </c>
      <c r="E51" s="137"/>
      <c r="F51" s="141">
        <v>27932.799999999999</v>
      </c>
      <c r="G51" s="34">
        <f>F51</f>
        <v>27932.799999999999</v>
      </c>
      <c r="H51" s="82"/>
      <c r="I51" s="146">
        <v>27932.799999999999</v>
      </c>
      <c r="J51" s="34">
        <f>I51</f>
        <v>27932.799999999999</v>
      </c>
      <c r="K51" s="147"/>
    </row>
    <row r="52" spans="1:11" s="14" customFormat="1" ht="20.25" customHeight="1" thickBot="1">
      <c r="A52" s="161" t="s">
        <v>34</v>
      </c>
      <c r="B52" s="162"/>
      <c r="C52" s="28"/>
      <c r="D52" s="28"/>
      <c r="E52" s="28"/>
      <c r="F52" s="28"/>
      <c r="G52" s="36"/>
      <c r="H52" s="36"/>
      <c r="I52" s="157"/>
      <c r="J52" s="157"/>
      <c r="K52" s="158"/>
    </row>
    <row r="53" spans="1:11" ht="57" thickBot="1">
      <c r="A53" s="15"/>
      <c r="B53" s="83" t="s">
        <v>35</v>
      </c>
      <c r="C53" s="91">
        <f>C54+C61+C65+C66+C59+C60</f>
        <v>1096237.2</v>
      </c>
      <c r="D53" s="3">
        <f>D54+D61+D65+D66+D59</f>
        <v>62000.5</v>
      </c>
      <c r="E53" s="78">
        <f>E54+E61+E65+E66+E59</f>
        <v>25609.800000000003</v>
      </c>
      <c r="F53" s="91">
        <f>F54+F61+F65+F66+F59+F60</f>
        <v>1075335.2</v>
      </c>
      <c r="G53" s="3">
        <f>G54+G59+G60+G61+G65+G66</f>
        <v>29939.600000000002</v>
      </c>
      <c r="H53" s="156">
        <f>H54+H59+H60+H61+H65+H66</f>
        <v>29411.8</v>
      </c>
      <c r="I53" s="91">
        <f>I54+I61+I65+I66+I59+I60</f>
        <v>1040754.4</v>
      </c>
      <c r="J53" s="3">
        <f>J54+J59+J60+J61+J65+J66</f>
        <v>29939.600000000002</v>
      </c>
      <c r="K53" s="78">
        <f>K54+K59+K60+K61+K65+K66</f>
        <v>3215.2999999999997</v>
      </c>
    </row>
    <row r="54" spans="1:11" ht="27" customHeight="1">
      <c r="A54" s="4">
        <v>1</v>
      </c>
      <c r="B54" s="124" t="s">
        <v>36</v>
      </c>
      <c r="C54" s="130">
        <v>946825.5</v>
      </c>
      <c r="D54" s="5">
        <f>SUM(D55+D56+D57+D58)</f>
        <v>56097.1</v>
      </c>
      <c r="E54" s="6">
        <f>SUM(E55+E56+E57+E58)</f>
        <v>22913.4</v>
      </c>
      <c r="F54" s="130">
        <v>915813.5</v>
      </c>
      <c r="G54" s="33">
        <f>SUM(G55:G58)</f>
        <v>24036.2</v>
      </c>
      <c r="H54" s="6">
        <f>SUM(H55:H58)</f>
        <v>23912.3</v>
      </c>
      <c r="I54" s="143">
        <v>891901.2</v>
      </c>
      <c r="J54" s="33">
        <f>SUM(J55:J58)</f>
        <v>24036.2</v>
      </c>
      <c r="K54" s="6"/>
    </row>
    <row r="55" spans="1:11" ht="39" customHeight="1">
      <c r="A55" s="16" t="s">
        <v>37</v>
      </c>
      <c r="B55" s="126" t="s">
        <v>99</v>
      </c>
      <c r="C55" s="132">
        <v>19825.900000000001</v>
      </c>
      <c r="D55" s="11">
        <v>19825.900000000001</v>
      </c>
      <c r="E55" s="131"/>
      <c r="F55" s="152">
        <v>19825.900000000001</v>
      </c>
      <c r="G55" s="9">
        <v>19825.900000000001</v>
      </c>
      <c r="H55" s="131"/>
      <c r="I55" s="9">
        <v>19825.900000000001</v>
      </c>
      <c r="J55" s="159">
        <v>19825.900000000001</v>
      </c>
      <c r="K55" s="40"/>
    </row>
    <row r="56" spans="1:11" ht="194.25" customHeight="1">
      <c r="A56" s="16" t="s">
        <v>59</v>
      </c>
      <c r="B56" s="126" t="s">
        <v>100</v>
      </c>
      <c r="C56" s="132">
        <v>34820</v>
      </c>
      <c r="D56" s="11">
        <v>34820</v>
      </c>
      <c r="E56" s="131"/>
      <c r="F56" s="152">
        <v>2759.1</v>
      </c>
      <c r="G56" s="9">
        <v>2759.1</v>
      </c>
      <c r="H56" s="131"/>
      <c r="I56" s="9">
        <v>2759.1</v>
      </c>
      <c r="J56" s="159">
        <v>2759.1</v>
      </c>
      <c r="K56" s="40"/>
    </row>
    <row r="57" spans="1:11" ht="38.25" customHeight="1">
      <c r="A57" s="16" t="s">
        <v>14</v>
      </c>
      <c r="B57" s="126" t="s">
        <v>103</v>
      </c>
      <c r="C57" s="132">
        <v>1451.2</v>
      </c>
      <c r="D57" s="11">
        <v>1451.2</v>
      </c>
      <c r="E57" s="131"/>
      <c r="F57" s="152">
        <v>1451.2</v>
      </c>
      <c r="G57" s="9">
        <v>1451.2</v>
      </c>
      <c r="H57" s="131"/>
      <c r="I57" s="9">
        <v>1451.2</v>
      </c>
      <c r="J57" s="159">
        <v>1451.2</v>
      </c>
      <c r="K57" s="40"/>
    </row>
    <row r="58" spans="1:11" ht="57.75" customHeight="1">
      <c r="A58" s="16" t="s">
        <v>15</v>
      </c>
      <c r="B58" s="126" t="s">
        <v>117</v>
      </c>
      <c r="C58" s="132">
        <v>22913.4</v>
      </c>
      <c r="D58" s="11"/>
      <c r="E58" s="131">
        <v>22913.4</v>
      </c>
      <c r="F58" s="132">
        <v>23912.3</v>
      </c>
      <c r="G58" s="30"/>
      <c r="H58" s="131">
        <v>23912.3</v>
      </c>
      <c r="I58" s="152"/>
      <c r="J58" s="37"/>
      <c r="K58" s="40"/>
    </row>
    <row r="59" spans="1:11" ht="84" customHeight="1">
      <c r="A59" s="12" t="s">
        <v>21</v>
      </c>
      <c r="B59" s="125" t="s">
        <v>121</v>
      </c>
      <c r="C59" s="149">
        <v>106930.4</v>
      </c>
      <c r="D59" s="8">
        <v>5092.5</v>
      </c>
      <c r="E59" s="150"/>
      <c r="F59" s="149">
        <v>106930.4</v>
      </c>
      <c r="G59" s="8">
        <v>5092.5</v>
      </c>
      <c r="H59" s="150"/>
      <c r="I59" s="153">
        <v>106930.4</v>
      </c>
      <c r="J59" s="8">
        <v>5092.5</v>
      </c>
      <c r="K59" s="40"/>
    </row>
    <row r="60" spans="1:11" ht="169.5" customHeight="1">
      <c r="A60" s="12" t="s">
        <v>29</v>
      </c>
      <c r="B60" s="125" t="s">
        <v>39</v>
      </c>
      <c r="C60" s="130">
        <v>5000</v>
      </c>
      <c r="D60" s="9"/>
      <c r="E60" s="81"/>
      <c r="F60" s="149">
        <v>5000</v>
      </c>
      <c r="G60" s="32"/>
      <c r="H60" s="150"/>
      <c r="I60" s="153">
        <v>5000</v>
      </c>
      <c r="J60" s="37"/>
      <c r="K60" s="40"/>
    </row>
    <row r="61" spans="1:11" ht="75">
      <c r="A61" s="12" t="s">
        <v>38</v>
      </c>
      <c r="B61" s="125" t="s">
        <v>41</v>
      </c>
      <c r="C61" s="130">
        <v>31794.9</v>
      </c>
      <c r="D61" s="8">
        <f>D62+D63</f>
        <v>810.90000000000009</v>
      </c>
      <c r="E61" s="81">
        <v>2831.7</v>
      </c>
      <c r="F61" s="130">
        <v>31794.9</v>
      </c>
      <c r="G61" s="8">
        <f>G62+G63</f>
        <v>810.90000000000009</v>
      </c>
      <c r="H61" s="81">
        <v>2831.7</v>
      </c>
      <c r="I61" s="143">
        <v>31794.9</v>
      </c>
      <c r="J61" s="8">
        <f>J62+J63</f>
        <v>810.90000000000009</v>
      </c>
      <c r="K61" s="81">
        <v>2831.7</v>
      </c>
    </row>
    <row r="62" spans="1:11" ht="37.5">
      <c r="A62" s="7" t="s">
        <v>101</v>
      </c>
      <c r="B62" s="126" t="s">
        <v>99</v>
      </c>
      <c r="C62" s="139">
        <v>745.2</v>
      </c>
      <c r="D62" s="9">
        <v>745.2</v>
      </c>
      <c r="E62" s="81"/>
      <c r="F62" s="139">
        <v>745.2</v>
      </c>
      <c r="G62" s="9">
        <v>745.2</v>
      </c>
      <c r="H62" s="81"/>
      <c r="I62" s="139">
        <v>745.2</v>
      </c>
      <c r="J62" s="139">
        <v>745.2</v>
      </c>
      <c r="K62" s="40"/>
    </row>
    <row r="63" spans="1:11" ht="23.25" customHeight="1">
      <c r="A63" s="7" t="s">
        <v>102</v>
      </c>
      <c r="B63" s="126" t="s">
        <v>124</v>
      </c>
      <c r="C63" s="139">
        <v>65.7</v>
      </c>
      <c r="D63" s="9">
        <v>65.7</v>
      </c>
      <c r="E63" s="81"/>
      <c r="F63" s="139">
        <v>65.7</v>
      </c>
      <c r="G63" s="9">
        <v>65.7</v>
      </c>
      <c r="H63" s="81"/>
      <c r="I63" s="139">
        <v>65.7</v>
      </c>
      <c r="J63" s="139">
        <v>65.7</v>
      </c>
      <c r="K63" s="40"/>
    </row>
    <row r="64" spans="1:11" ht="133.5" customHeight="1">
      <c r="A64" s="7" t="s">
        <v>123</v>
      </c>
      <c r="B64" s="126" t="s">
        <v>125</v>
      </c>
      <c r="C64" s="139">
        <v>2831.7</v>
      </c>
      <c r="D64" s="9"/>
      <c r="E64" s="81">
        <v>2831.7</v>
      </c>
      <c r="F64" s="139">
        <v>2831.7</v>
      </c>
      <c r="G64" s="31"/>
      <c r="H64" s="81">
        <v>2831.7</v>
      </c>
      <c r="I64" s="139">
        <v>2831.7</v>
      </c>
      <c r="J64" s="37"/>
      <c r="K64" s="155">
        <v>2831.7</v>
      </c>
    </row>
    <row r="65" spans="1:11" ht="113.25" customHeight="1">
      <c r="A65" s="12" t="s">
        <v>40</v>
      </c>
      <c r="B65" s="125" t="s">
        <v>43</v>
      </c>
      <c r="C65" s="130">
        <v>4744.3</v>
      </c>
      <c r="D65" s="8"/>
      <c r="E65" s="150"/>
      <c r="F65" s="149">
        <v>4744.3</v>
      </c>
      <c r="G65" s="32"/>
      <c r="H65" s="150"/>
      <c r="I65" s="153">
        <v>4744.3</v>
      </c>
      <c r="J65" s="37"/>
      <c r="K65" s="40"/>
    </row>
    <row r="66" spans="1:11" ht="61.5" customHeight="1" thickBot="1">
      <c r="A66" s="13" t="s">
        <v>42</v>
      </c>
      <c r="B66" s="148" t="s">
        <v>104</v>
      </c>
      <c r="C66" s="135">
        <v>942.1</v>
      </c>
      <c r="D66" s="17"/>
      <c r="E66" s="151">
        <v>-135.30000000000001</v>
      </c>
      <c r="F66" s="141">
        <v>11052.1</v>
      </c>
      <c r="G66" s="34"/>
      <c r="H66" s="82">
        <v>2667.8</v>
      </c>
      <c r="I66" s="146">
        <v>383.6</v>
      </c>
      <c r="J66" s="42"/>
      <c r="K66" s="82">
        <v>383.6</v>
      </c>
    </row>
    <row r="67" spans="1:11" ht="18.75">
      <c r="A67" s="18"/>
      <c r="B67" s="19"/>
      <c r="C67" s="20"/>
      <c r="D67" s="20"/>
      <c r="E67" s="20"/>
      <c r="F67" s="20"/>
      <c r="G67" s="20"/>
      <c r="H67" s="20"/>
      <c r="I67" s="20"/>
    </row>
    <row r="68" spans="1:11" ht="18.75">
      <c r="A68" s="18"/>
      <c r="B68" s="21"/>
      <c r="C68" s="20"/>
      <c r="D68" s="20"/>
      <c r="E68" s="20"/>
      <c r="F68" s="20"/>
      <c r="G68" s="20"/>
      <c r="H68" s="20"/>
      <c r="I68" s="20"/>
    </row>
    <row r="69" spans="1:11" ht="18.75">
      <c r="B69" s="23"/>
    </row>
    <row r="70" spans="1:11" ht="18.75">
      <c r="B70" s="23"/>
    </row>
    <row r="71" spans="1:11" ht="18.75">
      <c r="B71" s="23"/>
    </row>
    <row r="72" spans="1:11">
      <c r="B72" s="24"/>
    </row>
    <row r="73" spans="1:11">
      <c r="B73" s="24"/>
    </row>
    <row r="74" spans="1:11" s="22" customFormat="1">
      <c r="B74" s="24"/>
      <c r="C74"/>
      <c r="D74"/>
      <c r="E74"/>
      <c r="F74"/>
      <c r="G74"/>
      <c r="H74"/>
      <c r="I74"/>
      <c r="J74"/>
    </row>
  </sheetData>
  <mergeCells count="12">
    <mergeCell ref="A1:I1"/>
    <mergeCell ref="A52:B52"/>
    <mergeCell ref="A2:A3"/>
    <mergeCell ref="B2:B3"/>
    <mergeCell ref="C2:C3"/>
    <mergeCell ref="D2:E2"/>
    <mergeCell ref="F2:F3"/>
    <mergeCell ref="I2:I3"/>
    <mergeCell ref="A4:K4"/>
    <mergeCell ref="A45:K45"/>
    <mergeCell ref="G2:H2"/>
    <mergeCell ref="J2:K2"/>
  </mergeCells>
  <pageMargins left="0.6692913385826772" right="0.15748031496062992" top="0.51181102362204722" bottom="0.15748031496062992" header="0.23622047244094491" footer="0.23622047244094491"/>
  <pageSetup paperSize="9" scale="40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Корнеенко Виктория Александровна</cp:lastModifiedBy>
  <cp:lastPrinted>2020-11-30T07:21:01Z</cp:lastPrinted>
  <dcterms:created xsi:type="dcterms:W3CDTF">2019-07-19T04:13:25Z</dcterms:created>
  <dcterms:modified xsi:type="dcterms:W3CDTF">2020-11-30T08:05:51Z</dcterms:modified>
</cp:coreProperties>
</file>